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S25" i="1" l="1"/>
  <c r="E25" i="1"/>
  <c r="O25" i="1" s="1"/>
  <c r="D25" i="1"/>
  <c r="S24" i="1" l="1"/>
  <c r="E24" i="1"/>
  <c r="D24" i="1"/>
  <c r="S26" i="1"/>
  <c r="O24" i="1" l="1"/>
  <c r="L15" i="1"/>
  <c r="M15" i="1"/>
  <c r="E26" i="1" l="1"/>
  <c r="D26" i="1"/>
  <c r="O26" i="1" l="1"/>
  <c r="D38" i="1"/>
  <c r="D39" i="1"/>
  <c r="E39" i="1"/>
  <c r="E38" i="1"/>
  <c r="D28" i="1"/>
  <c r="E28" i="1"/>
  <c r="D32" i="1"/>
  <c r="E32" i="1"/>
  <c r="D22" i="1"/>
  <c r="D23" i="1"/>
  <c r="D20" i="1"/>
  <c r="D21" i="1"/>
  <c r="D18" i="1"/>
  <c r="D19" i="1"/>
  <c r="D17" i="1"/>
  <c r="D16" i="1"/>
  <c r="E23" i="1"/>
  <c r="E22" i="1"/>
  <c r="E21" i="1"/>
  <c r="E20" i="1"/>
  <c r="E19" i="1"/>
  <c r="E18" i="1"/>
  <c r="E17" i="1"/>
  <c r="E16" i="1"/>
  <c r="S38" i="1"/>
  <c r="S36" i="1"/>
  <c r="S35" i="1"/>
  <c r="S34" i="1"/>
  <c r="S33" i="1"/>
  <c r="S31" i="1"/>
  <c r="S30" i="1"/>
  <c r="S29" i="1"/>
  <c r="S19" i="1"/>
  <c r="S18" i="1"/>
  <c r="S16" i="1"/>
  <c r="S20" i="1"/>
  <c r="S22" i="1"/>
  <c r="S23" i="1"/>
  <c r="S28" i="1"/>
  <c r="S32" i="1"/>
  <c r="Q13" i="1"/>
  <c r="R13" i="1"/>
  <c r="F27" i="1"/>
  <c r="H27" i="1"/>
  <c r="F37" i="1"/>
  <c r="H37" i="1"/>
  <c r="I27" i="1"/>
  <c r="I37" i="1"/>
  <c r="F13" i="1"/>
  <c r="G37" i="1"/>
  <c r="G27" i="1"/>
  <c r="L27" i="1"/>
  <c r="L13" i="1" s="1"/>
  <c r="L37" i="1"/>
  <c r="M27" i="1"/>
  <c r="M13" i="1" s="1"/>
  <c r="M37" i="1"/>
  <c r="P13" i="1"/>
  <c r="O20" i="1" l="1"/>
  <c r="O16" i="1"/>
  <c r="G13" i="1"/>
  <c r="E27" i="1"/>
  <c r="E37" i="1"/>
  <c r="K37" i="1" s="1"/>
  <c r="O28" i="1"/>
  <c r="O32" i="1"/>
  <c r="D27" i="1"/>
  <c r="O23" i="1"/>
  <c r="O22" i="1"/>
  <c r="O18" i="1"/>
  <c r="O39" i="1"/>
  <c r="H13" i="1"/>
  <c r="I13" i="1"/>
  <c r="O38" i="1"/>
  <c r="D37" i="1"/>
  <c r="O27" i="1" l="1"/>
  <c r="K27" i="1"/>
  <c r="K13" i="1" s="1"/>
  <c r="O37" i="1"/>
  <c r="E13" i="1"/>
  <c r="O15" i="1"/>
  <c r="D13" i="1"/>
  <c r="J27" i="1"/>
  <c r="J37" i="1"/>
  <c r="O13" i="1" l="1"/>
  <c r="J13" i="1"/>
</calcChain>
</file>

<file path=xl/sharedStrings.xml><?xml version="1.0" encoding="utf-8"?>
<sst xmlns="http://schemas.openxmlformats.org/spreadsheetml/2006/main" count="135" uniqueCount="90">
  <si>
    <t>Приложение N 3</t>
  </si>
  <si>
    <t>к Порядку</t>
  </si>
  <si>
    <t>Отчет</t>
  </si>
  <si>
    <t>о ходе реализации муниципальных программ (финансирование программ)</t>
  </si>
  <si>
    <t xml:space="preserve">                          за 20______ г.</t>
  </si>
  <si>
    <t>N</t>
  </si>
  <si>
    <t>п/п</t>
  </si>
  <si>
    <t>Наименование программных мероприятий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</si>
  <si>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</si>
  <si>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</si>
  <si>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</si>
  <si>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</si>
  <si>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</si>
  <si>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</si>
  <si>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</si>
  <si>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</si>
  <si>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</si>
  <si>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</si>
  <si>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</si>
  <si>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</si>
  <si>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</si>
  <si>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</si>
  <si>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</si>
  <si>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</si>
  <si>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Наименование программы N 1</t>
  </si>
  <si>
    <t>Подпрограмма N 1</t>
  </si>
  <si>
    <t>Основное мероприятие 1</t>
  </si>
  <si>
    <t>Мероприятие 1</t>
  </si>
  <si>
    <t>Мероприятие 2</t>
  </si>
  <si>
    <t>И т.д.</t>
  </si>
  <si>
    <t>Наименование программы N 2</t>
  </si>
  <si>
    <t>Основное мероприятие N 1</t>
  </si>
  <si>
    <t>Мероприятие N 1</t>
  </si>
  <si>
    <t>Мероприятие N 2</t>
  </si>
  <si>
    <t>Руководитель ___________________________ __________ _____________________</t>
  </si>
  <si>
    <t xml:space="preserve">               (наименование ведомства)   (подпись)          (Ф.И.О.)</t>
  </si>
  <si>
    <t>Исполнитель ___________________________ __________ ______________________</t>
  </si>
  <si>
    <t xml:space="preserve">                     (должность)         (подпись)           (Ф.И.О.)</t>
  </si>
  <si>
    <t>телефон исполнителя</t>
  </si>
  <si>
    <t>"Социально-экономическое развитие Ерышевского сельского поселения"</t>
  </si>
  <si>
    <t xml:space="preserve">                                   Объемы финансирования, тыс. рублей</t>
  </si>
  <si>
    <t>Культурно-досуговая деятельность и развитие народного творчества</t>
  </si>
  <si>
    <t>Развитие библиотечного дела</t>
  </si>
  <si>
    <t>Организация и содержание мест захоронения</t>
  </si>
  <si>
    <t>Организация водоснабжения</t>
  </si>
  <si>
    <t>Организация газоснабжения</t>
  </si>
  <si>
    <t>Осуществление дорожной деятельности в отношении автомобильных дорог местного значения</t>
  </si>
  <si>
    <t>Озеленение территории</t>
  </si>
  <si>
    <t>Обеспечение сохранности и ремонт военно-мемориальных объектов</t>
  </si>
  <si>
    <t>Благоустройство сквера</t>
  </si>
  <si>
    <t>Организация уличного освещения</t>
  </si>
  <si>
    <t>Финансовое обеспечение деятельности органов местного самоуправления Ерышевского  сельского поселения</t>
  </si>
  <si>
    <t>Финансовое обеспечение выполнения других расходных обязательств Ерышевского сельского поселения органами местного самоуправления Ерышевского  сельского поселения</t>
  </si>
  <si>
    <t>Сухотерина Н.В.</t>
  </si>
  <si>
    <t xml:space="preserve">Исполнитель </t>
  </si>
  <si>
    <t>глава поселения</t>
  </si>
  <si>
    <t>Быкова Т.П.</t>
  </si>
  <si>
    <t>количество установленных скамеек (шт)</t>
  </si>
  <si>
    <t>Доля домовладений. Подключенных к центральному водоснабжению (%)</t>
  </si>
  <si>
    <t>Уровень газификации домовладений природным газом          ( %)</t>
  </si>
  <si>
    <t>Количество отремонтированных  и благоустроенных воинских захоронений  (шт)</t>
  </si>
  <si>
    <t xml:space="preserve">Доля отремонтированных автомобильных дорог общего назначения </t>
  </si>
  <si>
    <t>Количество  культурно-досуговых мероприятий. Проводимых учреждениями культуры</t>
  </si>
  <si>
    <t>Количество посещающих культурно-досуговые мероприятия</t>
  </si>
  <si>
    <t>Количество клубных формирований</t>
  </si>
  <si>
    <t>Количество участников в клубных формированиях</t>
  </si>
  <si>
    <t>Число читателей</t>
  </si>
  <si>
    <t>Число посещений библиотек</t>
  </si>
  <si>
    <t>Число книговыдач</t>
  </si>
  <si>
    <t>Массовые мероприятия</t>
  </si>
  <si>
    <t>Новые поступления.пополнение книжного фонда</t>
  </si>
  <si>
    <t>Уровень исполнения плановых значений по расходам на реализацию программы</t>
  </si>
  <si>
    <t>Целевой показатель не предусмотрен</t>
  </si>
  <si>
    <t xml:space="preserve">Руководитель </t>
  </si>
  <si>
    <t>53-624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</si>
  <si>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Приложение N 3</t>
  </si>
  <si>
    <t>Подпрограмма 3 "Обеспечение реализации муниципальной программы "</t>
  </si>
  <si>
    <r>
      <t xml:space="preserve">Подпрограмма № 2 </t>
    </r>
    <r>
      <rPr>
        <b/>
        <sz val="18"/>
        <rFont val="Times New Roman"/>
        <family val="1"/>
        <charset val="204"/>
      </rPr>
      <t>"Развитие культуры Ерышевского сельского поселения"</t>
    </r>
  </si>
  <si>
    <t>Подпрограмма №1 "Развитие инфраструктуры и благоустройство территории Ерышевского сельского поселения"</t>
  </si>
  <si>
    <t xml:space="preserve">    Ерышевского сельского поселения Павловского муниципального района Воронежской области</t>
  </si>
  <si>
    <t>Организация сбора и вывоза мусора и твердых бытовых отходов,благоустройство территории</t>
  </si>
  <si>
    <t>Доля домовладений.обеспеченных уличным освещением (%)</t>
  </si>
  <si>
    <t>Наличие заключенных договоров с поставщиками услуг по сбору, вывозу и утилизации твердых бытовых отходов</t>
  </si>
  <si>
    <t>Мерориятия по развитию градостроительной деятельности</t>
  </si>
  <si>
    <t>01.01.2014-31.12.2021г</t>
  </si>
  <si>
    <t>Поддержка и развитие ТОС на территории Ерышевского сельского поселения</t>
  </si>
  <si>
    <t xml:space="preserve">Ведущий специалист </t>
  </si>
  <si>
    <t xml:space="preserve">  за 2020  г.</t>
  </si>
  <si>
    <t>01.01.2014г-31.12.2022г</t>
  </si>
  <si>
    <t>01.01.2014-31.12.2022г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</si>
</sst>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u/>
      <sz val="10"/>
      <color indexed="12"/>
      <name val="Arial"/>
    </font>
    <font>
      <b/>
      <sz val="14"/>
      <color indexed="63"/>
      <name val="Arial"/>
      <family val="2"/>
      <charset val="204"/>
    </font>
    <font>
      <u/>
      <sz val="14"/>
      <color indexed="12"/>
      <name val="Arial"/>
    </font>
    <font>
      <sz val="14"/>
      <name val="Arial"/>
    </font>
    <font>
      <sz val="14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"/>
      <family val="2"/>
      <charset val="204"/>
    </font>
    <font>
      <sz val="18"/>
      <name val="Arial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name val="Times New Roman"/>
      <family val="1"/>
      <charset val="204"/>
    </font>
    <font>
      <sz val="18"/>
      <name val="Courier New"/>
      <family val="3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6" fillId="0" borderId="0" xfId="1" applyFont="1" applyAlignment="1" applyProtection="1">
      <alignment horizontal="right"/>
    </xf>
    <xf numFmtId="0" fontId="7" fillId="0" borderId="0" xfId="0" applyFont="1"/>
    <xf numFmtId="0" fontId="8" fillId="0" borderId="0" xfId="0" applyFont="1" applyAlignment="1">
      <alignment horizontal="justify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justify" vertical="top" wrapText="1"/>
    </xf>
    <xf numFmtId="164" fontId="9" fillId="0" borderId="4" xfId="0" applyNumberFormat="1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justify" vertical="top" wrapText="1"/>
    </xf>
    <xf numFmtId="0" fontId="14" fillId="0" borderId="4" xfId="0" applyFont="1" applyFill="1" applyBorder="1" applyAlignment="1">
      <alignment horizontal="justify" vertical="top" wrapText="1"/>
    </xf>
    <xf numFmtId="164" fontId="14" fillId="0" borderId="4" xfId="0" applyNumberFormat="1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164" fontId="10" fillId="0" borderId="4" xfId="0" applyNumberFormat="1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64" fontId="17" fillId="0" borderId="4" xfId="0" applyNumberFormat="1" applyFont="1" applyBorder="1" applyAlignment="1">
      <alignment horizontal="justify" vertical="top" wrapText="1"/>
    </xf>
    <xf numFmtId="0" fontId="14" fillId="0" borderId="0" xfId="0" applyFont="1" applyAlignment="1">
      <alignment horizontal="justify"/>
    </xf>
    <xf numFmtId="0" fontId="15" fillId="0" borderId="0" xfId="0" applyFont="1"/>
    <xf numFmtId="0" fontId="19" fillId="0" borderId="0" xfId="0" applyFont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justify" vertical="top" wrapText="1"/>
    </xf>
    <xf numFmtId="0" fontId="20" fillId="0" borderId="4" xfId="0" applyFont="1" applyFill="1" applyBorder="1" applyAlignment="1">
      <alignment horizontal="justify" vertical="top" wrapText="1"/>
    </xf>
    <xf numFmtId="164" fontId="20" fillId="0" borderId="4" xfId="0" applyNumberFormat="1" applyFont="1" applyBorder="1" applyAlignment="1">
      <alignment horizontal="justify" vertical="top" wrapText="1"/>
    </xf>
    <xf numFmtId="0" fontId="14" fillId="2" borderId="4" xfId="0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justify" vertical="top" wrapText="1"/>
    </xf>
    <xf numFmtId="0" fontId="14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0" fontId="17" fillId="2" borderId="4" xfId="0" applyFont="1" applyFill="1" applyBorder="1" applyAlignment="1">
      <alignment horizontal="justify" vertical="top" wrapText="1"/>
    </xf>
    <xf numFmtId="0" fontId="14" fillId="0" borderId="15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164" fontId="14" fillId="0" borderId="3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2" borderId="1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164" fontId="14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topLeftCell="A25" zoomScale="50" zoomScaleNormal="75" zoomScaleSheetLayoutView="50" workbookViewId="0">
      <selection activeCell="J16" sqref="J16"/>
    </sheetView>
  </sheetViews>
  <sheetFormatPr defaultRowHeight="12.75" x14ac:dyDescent="0.2"/>
  <cols>
    <col min="1" max="1" width="5.28515625" customWidth="1"/>
    <col min="2" max="2" width="36.28515625" customWidth="1"/>
    <col min="3" max="3" width="11.5703125" customWidth="1"/>
    <col min="4" max="4" width="18.42578125" customWidth="1"/>
    <col min="5" max="5" width="19.28515625" customWidth="1"/>
    <col min="6" max="6" width="11.5703125" customWidth="1"/>
    <col min="7" max="7" width="12.140625" customWidth="1"/>
    <col min="8" max="8" width="17.85546875" customWidth="1"/>
    <col min="9" max="9" width="16.140625" customWidth="1"/>
    <col min="10" max="10" width="20.42578125" customWidth="1"/>
    <col min="11" max="11" width="19.5703125" customWidth="1"/>
    <col min="12" max="12" width="9.7109375" bestFit="1" customWidth="1"/>
    <col min="13" max="13" width="12.28515625" customWidth="1"/>
    <col min="14" max="14" width="12.42578125" customWidth="1"/>
    <col min="15" max="15" width="16" customWidth="1"/>
    <col min="16" max="16" width="37.7109375" customWidth="1"/>
    <col min="17" max="17" width="12.28515625" customWidth="1"/>
    <col min="18" max="18" width="12.42578125" customWidth="1"/>
    <col min="19" max="19" width="12.85546875" bestFit="1" customWidth="1"/>
  </cols>
  <sheetData>
    <row r="1" spans="1:19" ht="18" x14ac:dyDescent="0.25">
      <c r="A1" s="57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8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8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5.5" x14ac:dyDescent="0.3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25.5" x14ac:dyDescent="0.35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25.5" x14ac:dyDescent="0.35">
      <c r="A6" s="59" t="s">
        <v>87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27" thickBot="1" x14ac:dyDescent="0.45">
      <c r="A7" s="60" t="s">
        <v>79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ht="150.75" customHeight="1" thickBot="1" x14ac:dyDescent="0.25">
      <c r="A8" s="19" t="s">
        <v>5</v>
      </c>
      <c r="B8" s="62" t="s">
        <v>7</v>
      </c>
      <c r="C8" s="62" t="s">
        <v>8</v>
      </c>
      <c r="D8" s="65" t="s">
        <v>40</v>
      </c>
      <c r="E8" s="66"/>
      <c r="F8" s="66"/>
      <c r="G8" s="66"/>
      <c r="H8" s="66"/>
      <c r="I8" s="66"/>
      <c r="J8" s="66"/>
      <c r="K8" s="66"/>
      <c r="L8" s="66"/>
      <c r="M8" s="67"/>
      <c r="N8" s="68" t="s">
        <v>10</v>
      </c>
      <c r="O8" s="69"/>
      <c r="P8" s="62" t="s">
        <v>11</v>
      </c>
      <c r="Q8" s="62" t="s">
        <v>12</v>
      </c>
      <c r="R8" s="62" t="s">
        <v>13</v>
      </c>
      <c r="S8" s="62" t="s">
        <v>14</v>
      </c>
    </row>
    <row r="9" spans="1:19" ht="47.25" thickBot="1" x14ac:dyDescent="0.25">
      <c r="A9" s="20" t="s">
        <v>6</v>
      </c>
      <c r="B9" s="63"/>
      <c r="C9" s="63"/>
      <c r="D9" s="68" t="s">
        <v>15</v>
      </c>
      <c r="E9" s="69"/>
      <c r="F9" s="65" t="s">
        <v>16</v>
      </c>
      <c r="G9" s="66"/>
      <c r="H9" s="66"/>
      <c r="I9" s="66"/>
      <c r="J9" s="66"/>
      <c r="K9" s="66"/>
      <c r="L9" s="66"/>
      <c r="M9" s="67"/>
      <c r="N9" s="70"/>
      <c r="O9" s="71"/>
      <c r="P9" s="63"/>
      <c r="Q9" s="63"/>
      <c r="R9" s="63"/>
      <c r="S9" s="63"/>
    </row>
    <row r="10" spans="1:19" ht="25.5" customHeight="1" thickBot="1" x14ac:dyDescent="0.25">
      <c r="A10" s="21"/>
      <c r="B10" s="63"/>
      <c r="C10" s="63"/>
      <c r="D10" s="72"/>
      <c r="E10" s="73"/>
      <c r="F10" s="65" t="s">
        <v>17</v>
      </c>
      <c r="G10" s="67"/>
      <c r="H10" s="65" t="s">
        <v>18</v>
      </c>
      <c r="I10" s="67"/>
      <c r="J10" s="65" t="s">
        <v>19</v>
      </c>
      <c r="K10" s="67"/>
      <c r="L10" s="65" t="s">
        <v>20</v>
      </c>
      <c r="M10" s="67"/>
      <c r="N10" s="72"/>
      <c r="O10" s="73"/>
      <c r="P10" s="63"/>
      <c r="Q10" s="63"/>
      <c r="R10" s="63"/>
      <c r="S10" s="63"/>
    </row>
    <row r="11" spans="1:19" ht="24" thickBot="1" x14ac:dyDescent="0.25">
      <c r="A11" s="23"/>
      <c r="B11" s="64"/>
      <c r="C11" s="64"/>
      <c r="D11" s="22" t="s">
        <v>21</v>
      </c>
      <c r="E11" s="22" t="s">
        <v>22</v>
      </c>
      <c r="F11" s="25" t="s">
        <v>21</v>
      </c>
      <c r="G11" s="25" t="s">
        <v>22</v>
      </c>
      <c r="H11" s="25" t="s">
        <v>21</v>
      </c>
      <c r="I11" s="25" t="s">
        <v>22</v>
      </c>
      <c r="J11" s="25" t="s">
        <v>21</v>
      </c>
      <c r="K11" s="25" t="s">
        <v>22</v>
      </c>
      <c r="L11" s="25" t="s">
        <v>21</v>
      </c>
      <c r="M11" s="22" t="s">
        <v>22</v>
      </c>
      <c r="N11" s="22" t="s">
        <v>21</v>
      </c>
      <c r="O11" s="22" t="s">
        <v>22</v>
      </c>
      <c r="P11" s="64"/>
      <c r="Q11" s="64"/>
      <c r="R11" s="64"/>
      <c r="S11" s="64"/>
    </row>
    <row r="12" spans="1:19" ht="24" thickBot="1" x14ac:dyDescent="0.25">
      <c r="A12" s="24">
        <v>1</v>
      </c>
      <c r="B12" s="22">
        <v>2</v>
      </c>
      <c r="C12" s="22">
        <v>3</v>
      </c>
      <c r="D12" s="22">
        <v>4</v>
      </c>
      <c r="E12" s="22">
        <v>5</v>
      </c>
      <c r="F12" s="25">
        <v>6</v>
      </c>
      <c r="G12" s="49">
        <v>7</v>
      </c>
      <c r="H12" s="25">
        <v>8</v>
      </c>
      <c r="I12" s="49">
        <v>9</v>
      </c>
      <c r="J12" s="25">
        <v>10</v>
      </c>
      <c r="K12" s="49">
        <v>11</v>
      </c>
      <c r="L12" s="25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</row>
    <row r="13" spans="1:19" ht="54.75" thickBot="1" x14ac:dyDescent="0.25">
      <c r="A13" s="26"/>
      <c r="B13" s="45" t="s">
        <v>23</v>
      </c>
      <c r="C13" s="28"/>
      <c r="D13" s="46">
        <f>D15+D27+D37</f>
        <v>7437.8</v>
      </c>
      <c r="E13" s="50">
        <f t="shared" ref="E13:M13" si="0">E15+E27+E37</f>
        <v>6964.3</v>
      </c>
      <c r="F13" s="47">
        <f t="shared" si="0"/>
        <v>88</v>
      </c>
      <c r="G13" s="50">
        <f t="shared" si="0"/>
        <v>88</v>
      </c>
      <c r="H13" s="47">
        <f t="shared" si="0"/>
        <v>69.900000000000006</v>
      </c>
      <c r="I13" s="50">
        <f t="shared" si="0"/>
        <v>69.900000000000006</v>
      </c>
      <c r="J13" s="47">
        <f t="shared" si="0"/>
        <v>7279.9</v>
      </c>
      <c r="K13" s="50">
        <f t="shared" si="0"/>
        <v>6806.4</v>
      </c>
      <c r="L13" s="47">
        <f t="shared" si="0"/>
        <v>0</v>
      </c>
      <c r="M13" s="46">
        <f t="shared" si="0"/>
        <v>0</v>
      </c>
      <c r="N13" s="48">
        <v>100</v>
      </c>
      <c r="O13" s="48">
        <f>E13/D13*100</f>
        <v>93.633870230444487</v>
      </c>
      <c r="P13" s="46">
        <f>P15+P27+P37</f>
        <v>0</v>
      </c>
      <c r="Q13" s="46">
        <f>Q15+Q27+Q37</f>
        <v>0</v>
      </c>
      <c r="R13" s="50">
        <f>R15+R27+R37</f>
        <v>0</v>
      </c>
      <c r="S13" s="48"/>
    </row>
    <row r="14" spans="1:19" ht="140.25" thickBot="1" x14ac:dyDescent="0.25">
      <c r="A14" s="26"/>
      <c r="B14" s="30" t="s">
        <v>39</v>
      </c>
      <c r="C14" s="31" t="s">
        <v>88</v>
      </c>
      <c r="D14" s="32"/>
      <c r="E14" s="51"/>
      <c r="F14" s="33"/>
      <c r="G14" s="51"/>
      <c r="H14" s="33"/>
      <c r="I14" s="51"/>
      <c r="J14" s="33"/>
      <c r="K14" s="51"/>
      <c r="L14" s="33"/>
      <c r="M14" s="32"/>
      <c r="N14" s="34"/>
      <c r="O14" s="29"/>
      <c r="P14" s="32"/>
      <c r="Q14" s="32"/>
      <c r="R14" s="51"/>
      <c r="S14" s="29"/>
    </row>
    <row r="15" spans="1:19" ht="180.75" thickBot="1" x14ac:dyDescent="0.25">
      <c r="A15" s="35"/>
      <c r="B15" s="28" t="s">
        <v>78</v>
      </c>
      <c r="C15" s="31" t="s">
        <v>88</v>
      </c>
      <c r="D15" s="28">
        <f t="shared" ref="D15:J15" si="1">D16+D17+D18+D19+D20+D21+D22+D23+D26+D24+D25</f>
        <v>1960.6000000000001</v>
      </c>
      <c r="E15" s="28">
        <f t="shared" si="1"/>
        <v>1736.6</v>
      </c>
      <c r="F15" s="28">
        <f t="shared" si="1"/>
        <v>0</v>
      </c>
      <c r="G15" s="28">
        <f t="shared" si="1"/>
        <v>0</v>
      </c>
      <c r="H15" s="28">
        <f t="shared" si="1"/>
        <v>69.900000000000006</v>
      </c>
      <c r="I15" s="28">
        <f t="shared" si="1"/>
        <v>69.900000000000006</v>
      </c>
      <c r="J15" s="28">
        <f t="shared" si="1"/>
        <v>1890.7</v>
      </c>
      <c r="K15" s="28">
        <f>K16+K17+K18+K19+K20+K21+K22+K23+K26+K24+K25</f>
        <v>1666.6999999999998</v>
      </c>
      <c r="L15" s="28">
        <f t="shared" ref="F15:M15" si="2">L16+L17+L18+L19+L20+L21+L22+L23+L26</f>
        <v>0</v>
      </c>
      <c r="M15" s="28">
        <f t="shared" si="2"/>
        <v>0</v>
      </c>
      <c r="N15" s="29">
        <v>100</v>
      </c>
      <c r="O15" s="29">
        <f t="shared" ref="O15:O39" si="3">E15/D15*100</f>
        <v>88.574926043048038</v>
      </c>
      <c r="P15" s="28"/>
      <c r="Q15" s="28"/>
      <c r="R15" s="52"/>
      <c r="S15" s="29"/>
    </row>
    <row r="16" spans="1:19" ht="93.75" thickBot="1" x14ac:dyDescent="0.25">
      <c r="A16" s="26">
        <v>1</v>
      </c>
      <c r="B16" s="32" t="s">
        <v>50</v>
      </c>
      <c r="C16" s="32"/>
      <c r="D16" s="32">
        <f t="shared" ref="D16:E19" si="4">F16+H16+J16+L16</f>
        <v>245</v>
      </c>
      <c r="E16" s="51">
        <f t="shared" si="4"/>
        <v>240</v>
      </c>
      <c r="F16" s="33"/>
      <c r="G16" s="51"/>
      <c r="H16" s="33">
        <v>69.900000000000006</v>
      </c>
      <c r="I16" s="51">
        <v>69.900000000000006</v>
      </c>
      <c r="J16" s="33">
        <v>175.1</v>
      </c>
      <c r="K16" s="51">
        <v>170.1</v>
      </c>
      <c r="L16" s="33"/>
      <c r="M16" s="32"/>
      <c r="N16" s="34">
        <v>100</v>
      </c>
      <c r="O16" s="36">
        <f t="shared" si="3"/>
        <v>97.959183673469383</v>
      </c>
      <c r="P16" s="32" t="s">
        <v>81</v>
      </c>
      <c r="Q16" s="32">
        <v>21.4</v>
      </c>
      <c r="R16" s="51">
        <v>21.4</v>
      </c>
      <c r="S16" s="29">
        <f t="shared" ref="S16:S38" si="5">R16/Q16*100</f>
        <v>100</v>
      </c>
    </row>
    <row r="17" spans="1:19" ht="70.5" thickBot="1" x14ac:dyDescent="0.25">
      <c r="A17" s="26">
        <v>2</v>
      </c>
      <c r="B17" s="22" t="s">
        <v>43</v>
      </c>
      <c r="C17" s="32"/>
      <c r="D17" s="32">
        <f t="shared" si="4"/>
        <v>0</v>
      </c>
      <c r="E17" s="51">
        <f t="shared" si="4"/>
        <v>0</v>
      </c>
      <c r="F17" s="33"/>
      <c r="G17" s="51"/>
      <c r="H17" s="33"/>
      <c r="I17" s="51"/>
      <c r="J17" s="33">
        <v>0</v>
      </c>
      <c r="K17" s="51">
        <v>0</v>
      </c>
      <c r="L17" s="33"/>
      <c r="M17" s="32"/>
      <c r="N17" s="34"/>
      <c r="O17" s="36"/>
      <c r="P17" s="32"/>
      <c r="Q17" s="32"/>
      <c r="R17" s="51"/>
      <c r="S17" s="29"/>
    </row>
    <row r="18" spans="1:19" ht="93.75" thickBot="1" x14ac:dyDescent="0.25">
      <c r="A18" s="26">
        <v>3</v>
      </c>
      <c r="B18" s="22" t="s">
        <v>44</v>
      </c>
      <c r="C18" s="32"/>
      <c r="D18" s="32">
        <f t="shared" si="4"/>
        <v>1284.8</v>
      </c>
      <c r="E18" s="51">
        <f t="shared" si="4"/>
        <v>1284.8</v>
      </c>
      <c r="F18" s="33"/>
      <c r="G18" s="51"/>
      <c r="H18" s="33"/>
      <c r="I18" s="51"/>
      <c r="J18" s="33">
        <v>1284.8</v>
      </c>
      <c r="K18" s="51">
        <v>1284.8</v>
      </c>
      <c r="L18" s="33"/>
      <c r="M18" s="32"/>
      <c r="N18" s="34"/>
      <c r="O18" s="36">
        <f>E18/D18*100</f>
        <v>100</v>
      </c>
      <c r="P18" s="32" t="s">
        <v>58</v>
      </c>
      <c r="Q18" s="32">
        <v>32.5</v>
      </c>
      <c r="R18" s="51">
        <v>32.5</v>
      </c>
      <c r="S18" s="29">
        <f t="shared" si="5"/>
        <v>100</v>
      </c>
    </row>
    <row r="19" spans="1:19" ht="93.75" thickBot="1" x14ac:dyDescent="0.25">
      <c r="A19" s="26">
        <v>4</v>
      </c>
      <c r="B19" s="22" t="s">
        <v>45</v>
      </c>
      <c r="C19" s="32"/>
      <c r="D19" s="32">
        <f t="shared" si="4"/>
        <v>0</v>
      </c>
      <c r="E19" s="51">
        <f t="shared" si="4"/>
        <v>0</v>
      </c>
      <c r="F19" s="33"/>
      <c r="G19" s="51"/>
      <c r="H19" s="33"/>
      <c r="I19" s="51"/>
      <c r="J19" s="33">
        <v>0</v>
      </c>
      <c r="K19" s="51">
        <v>0</v>
      </c>
      <c r="L19" s="33"/>
      <c r="M19" s="32"/>
      <c r="N19" s="34"/>
      <c r="O19" s="36"/>
      <c r="P19" s="32" t="s">
        <v>59</v>
      </c>
      <c r="Q19" s="32">
        <v>49</v>
      </c>
      <c r="R19" s="51">
        <v>45.6</v>
      </c>
      <c r="S19" s="29">
        <f t="shared" si="5"/>
        <v>93.061224489795919</v>
      </c>
    </row>
    <row r="20" spans="1:19" ht="163.5" thickBot="1" x14ac:dyDescent="0.25">
      <c r="A20" s="26">
        <v>5</v>
      </c>
      <c r="B20" s="32" t="s">
        <v>46</v>
      </c>
      <c r="C20" s="32"/>
      <c r="D20" s="32">
        <f t="shared" ref="D20:D25" si="6">F20+H20+J20+L20</f>
        <v>359.1</v>
      </c>
      <c r="E20" s="51">
        <f t="shared" ref="E20:E26" si="7">G20+I20+K20+M20</f>
        <v>140.1</v>
      </c>
      <c r="F20" s="33"/>
      <c r="G20" s="51"/>
      <c r="H20" s="33"/>
      <c r="I20" s="51"/>
      <c r="J20" s="33">
        <v>359.1</v>
      </c>
      <c r="K20" s="51">
        <v>140.1</v>
      </c>
      <c r="L20" s="33"/>
      <c r="M20" s="32"/>
      <c r="N20" s="34">
        <v>100</v>
      </c>
      <c r="O20" s="36">
        <f t="shared" si="3"/>
        <v>39.014202172096908</v>
      </c>
      <c r="P20" s="32" t="s">
        <v>61</v>
      </c>
      <c r="Q20" s="32">
        <v>15.1</v>
      </c>
      <c r="R20" s="51">
        <v>15.1</v>
      </c>
      <c r="S20" s="29">
        <f t="shared" si="5"/>
        <v>100</v>
      </c>
    </row>
    <row r="21" spans="1:19" ht="47.25" thickBot="1" x14ac:dyDescent="0.25">
      <c r="A21" s="26">
        <v>6</v>
      </c>
      <c r="B21" s="22" t="s">
        <v>47</v>
      </c>
      <c r="C21" s="32"/>
      <c r="D21" s="32">
        <f t="shared" si="6"/>
        <v>0</v>
      </c>
      <c r="E21" s="51">
        <f t="shared" si="7"/>
        <v>0</v>
      </c>
      <c r="F21" s="33"/>
      <c r="G21" s="51"/>
      <c r="H21" s="33"/>
      <c r="I21" s="51"/>
      <c r="J21" s="33"/>
      <c r="K21" s="51"/>
      <c r="L21" s="33"/>
      <c r="M21" s="32"/>
      <c r="N21" s="34"/>
      <c r="O21" s="36"/>
      <c r="P21" s="32"/>
      <c r="Q21" s="32"/>
      <c r="R21" s="51"/>
      <c r="S21" s="29"/>
    </row>
    <row r="22" spans="1:19" ht="117" thickBot="1" x14ac:dyDescent="0.25">
      <c r="A22" s="26">
        <v>7</v>
      </c>
      <c r="B22" s="22" t="s">
        <v>48</v>
      </c>
      <c r="C22" s="32"/>
      <c r="D22" s="32">
        <f t="shared" si="6"/>
        <v>57.2</v>
      </c>
      <c r="E22" s="51">
        <f t="shared" si="7"/>
        <v>57.2</v>
      </c>
      <c r="F22" s="33"/>
      <c r="G22" s="51"/>
      <c r="H22" s="33"/>
      <c r="I22" s="51"/>
      <c r="J22" s="33">
        <v>57.2</v>
      </c>
      <c r="K22" s="51">
        <v>57.2</v>
      </c>
      <c r="L22" s="33"/>
      <c r="M22" s="32"/>
      <c r="N22" s="34">
        <v>100</v>
      </c>
      <c r="O22" s="36">
        <f t="shared" si="3"/>
        <v>100</v>
      </c>
      <c r="P22" s="32" t="s">
        <v>60</v>
      </c>
      <c r="Q22" s="32">
        <v>2</v>
      </c>
      <c r="R22" s="51">
        <v>2</v>
      </c>
      <c r="S22" s="29">
        <f t="shared" si="5"/>
        <v>100</v>
      </c>
    </row>
    <row r="23" spans="1:19" ht="70.5" thickBot="1" x14ac:dyDescent="0.25">
      <c r="A23" s="26">
        <v>8</v>
      </c>
      <c r="B23" s="22" t="s">
        <v>49</v>
      </c>
      <c r="C23" s="32"/>
      <c r="D23" s="32">
        <f t="shared" si="6"/>
        <v>0</v>
      </c>
      <c r="E23" s="51">
        <f t="shared" si="7"/>
        <v>0</v>
      </c>
      <c r="F23" s="33"/>
      <c r="G23" s="51"/>
      <c r="H23" s="33">
        <v>0</v>
      </c>
      <c r="I23" s="51">
        <v>0</v>
      </c>
      <c r="J23" s="33">
        <v>0</v>
      </c>
      <c r="K23" s="51">
        <v>0</v>
      </c>
      <c r="L23" s="33"/>
      <c r="M23" s="32"/>
      <c r="N23" s="34">
        <v>100</v>
      </c>
      <c r="O23" s="36" t="e">
        <f t="shared" si="3"/>
        <v>#DIV/0!</v>
      </c>
      <c r="P23" s="32" t="s">
        <v>57</v>
      </c>
      <c r="Q23" s="32">
        <v>6</v>
      </c>
      <c r="R23" s="51">
        <v>6</v>
      </c>
      <c r="S23" s="29">
        <f t="shared" si="5"/>
        <v>100</v>
      </c>
    </row>
    <row r="24" spans="1:19" ht="168" customHeight="1" thickBot="1" x14ac:dyDescent="0.25">
      <c r="A24" s="26">
        <v>9</v>
      </c>
      <c r="B24" s="55" t="s">
        <v>80</v>
      </c>
      <c r="C24" s="32"/>
      <c r="D24" s="32">
        <f t="shared" si="6"/>
        <v>14.5</v>
      </c>
      <c r="E24" s="51">
        <f t="shared" si="7"/>
        <v>14.5</v>
      </c>
      <c r="F24" s="33"/>
      <c r="G24" s="51"/>
      <c r="H24" s="33"/>
      <c r="I24" s="51"/>
      <c r="J24" s="33">
        <v>14.5</v>
      </c>
      <c r="K24" s="51">
        <v>14.5</v>
      </c>
      <c r="L24" s="33"/>
      <c r="M24" s="32"/>
      <c r="N24" s="34">
        <v>100</v>
      </c>
      <c r="O24" s="36">
        <f t="shared" si="3"/>
        <v>100</v>
      </c>
      <c r="P24" s="54" t="s">
        <v>82</v>
      </c>
      <c r="Q24" s="32">
        <v>0</v>
      </c>
      <c r="R24" s="51">
        <v>0</v>
      </c>
      <c r="S24" s="29" t="e">
        <f t="shared" ref="S24:S25" si="8">R24/Q24*100</f>
        <v>#DIV/0!</v>
      </c>
    </row>
    <row r="25" spans="1:19" ht="168" customHeight="1" thickBot="1" x14ac:dyDescent="0.25">
      <c r="A25" s="26">
        <v>10</v>
      </c>
      <c r="B25" s="56" t="s">
        <v>83</v>
      </c>
      <c r="C25" s="32"/>
      <c r="D25" s="32">
        <f t="shared" si="6"/>
        <v>0</v>
      </c>
      <c r="E25" s="51">
        <f t="shared" ref="E25" si="9">G25+I25+K25+M25</f>
        <v>0</v>
      </c>
      <c r="F25" s="33"/>
      <c r="G25" s="51"/>
      <c r="H25" s="33"/>
      <c r="I25" s="51"/>
      <c r="J25" s="33"/>
      <c r="K25" s="51"/>
      <c r="L25" s="33"/>
      <c r="M25" s="32"/>
      <c r="N25" s="34">
        <v>100</v>
      </c>
      <c r="O25" s="36" t="e">
        <f t="shared" si="3"/>
        <v>#DIV/0!</v>
      </c>
      <c r="P25" s="54"/>
      <c r="Q25" s="32">
        <v>0</v>
      </c>
      <c r="R25" s="51">
        <v>0</v>
      </c>
      <c r="S25" s="29" t="e">
        <f t="shared" si="8"/>
        <v>#DIV/0!</v>
      </c>
    </row>
    <row r="26" spans="1:19" ht="168" customHeight="1" thickBot="1" x14ac:dyDescent="0.25">
      <c r="A26" s="26">
        <v>11</v>
      </c>
      <c r="B26" s="55" t="s">
        <v>85</v>
      </c>
      <c r="C26" s="32"/>
      <c r="D26" s="32">
        <f t="shared" ref="D26" si="10">F26+H26+J26+L26</f>
        <v>0</v>
      </c>
      <c r="E26" s="51">
        <f t="shared" si="7"/>
        <v>0</v>
      </c>
      <c r="F26" s="33"/>
      <c r="G26" s="51"/>
      <c r="H26" s="33"/>
      <c r="I26" s="51"/>
      <c r="J26" s="33">
        <v>0</v>
      </c>
      <c r="K26" s="51">
        <v>0</v>
      </c>
      <c r="L26" s="33"/>
      <c r="M26" s="32"/>
      <c r="N26" s="34">
        <v>100</v>
      </c>
      <c r="O26" s="36" t="e">
        <f t="shared" ref="O26" si="11">E26/D26*100</f>
        <v>#DIV/0!</v>
      </c>
      <c r="P26" s="54"/>
      <c r="Q26" s="32">
        <v>0</v>
      </c>
      <c r="R26" s="51">
        <v>0</v>
      </c>
      <c r="S26" s="29" t="e">
        <f t="shared" si="5"/>
        <v>#DIV/0!</v>
      </c>
    </row>
    <row r="27" spans="1:19" ht="189.75" customHeight="1" thickBot="1" x14ac:dyDescent="0.25">
      <c r="A27" s="37"/>
      <c r="B27" s="38" t="s">
        <v>77</v>
      </c>
      <c r="C27" s="31" t="s">
        <v>89</v>
      </c>
      <c r="D27" s="39">
        <f t="shared" ref="D27:I27" si="12">D28+D32</f>
        <v>1312.7</v>
      </c>
      <c r="E27" s="53">
        <f t="shared" si="12"/>
        <v>1312.7</v>
      </c>
      <c r="F27" s="40">
        <f t="shared" si="12"/>
        <v>0</v>
      </c>
      <c r="G27" s="53">
        <f t="shared" si="12"/>
        <v>0</v>
      </c>
      <c r="H27" s="40">
        <f t="shared" si="12"/>
        <v>0</v>
      </c>
      <c r="I27" s="53">
        <f t="shared" si="12"/>
        <v>0</v>
      </c>
      <c r="J27" s="40">
        <f t="shared" ref="J27:J37" si="13">D27-F27-H27</f>
        <v>1312.7</v>
      </c>
      <c r="K27" s="53">
        <f t="shared" ref="K27:K37" si="14">E27-F27-I27</f>
        <v>1312.7</v>
      </c>
      <c r="L27" s="40">
        <f>L28+L32</f>
        <v>0</v>
      </c>
      <c r="M27" s="39">
        <f>M28+M32</f>
        <v>0</v>
      </c>
      <c r="N27" s="41">
        <v>100</v>
      </c>
      <c r="O27" s="29">
        <f t="shared" si="3"/>
        <v>100</v>
      </c>
      <c r="P27" s="39"/>
      <c r="Q27" s="39"/>
      <c r="R27" s="53"/>
      <c r="S27" s="29"/>
    </row>
    <row r="28" spans="1:19" ht="149.25" customHeight="1" thickBot="1" x14ac:dyDescent="0.25">
      <c r="A28" s="26"/>
      <c r="B28" s="74" t="s">
        <v>41</v>
      </c>
      <c r="C28" s="74"/>
      <c r="D28" s="74">
        <f>F28+H28+J28+L28</f>
        <v>1312.7</v>
      </c>
      <c r="E28" s="77">
        <f>G28+I28+K28+M28</f>
        <v>1312.7</v>
      </c>
      <c r="F28" s="80"/>
      <c r="G28" s="77"/>
      <c r="H28" s="80">
        <v>0</v>
      </c>
      <c r="I28" s="77">
        <v>0</v>
      </c>
      <c r="J28" s="80">
        <v>1312.7</v>
      </c>
      <c r="K28" s="77">
        <v>1312.7</v>
      </c>
      <c r="L28" s="80"/>
      <c r="M28" s="74"/>
      <c r="N28" s="86">
        <v>100</v>
      </c>
      <c r="O28" s="83">
        <f t="shared" si="3"/>
        <v>100</v>
      </c>
      <c r="P28" s="32" t="s">
        <v>62</v>
      </c>
      <c r="Q28" s="32">
        <v>59</v>
      </c>
      <c r="R28" s="51">
        <v>59</v>
      </c>
      <c r="S28" s="29">
        <f t="shared" si="5"/>
        <v>100</v>
      </c>
    </row>
    <row r="29" spans="1:19" ht="93.75" thickBot="1" x14ac:dyDescent="0.25">
      <c r="A29" s="26"/>
      <c r="B29" s="75"/>
      <c r="C29" s="75"/>
      <c r="D29" s="75"/>
      <c r="E29" s="78"/>
      <c r="F29" s="81"/>
      <c r="G29" s="78"/>
      <c r="H29" s="81"/>
      <c r="I29" s="78"/>
      <c r="J29" s="81"/>
      <c r="K29" s="78"/>
      <c r="L29" s="81"/>
      <c r="M29" s="75"/>
      <c r="N29" s="87"/>
      <c r="O29" s="84"/>
      <c r="P29" s="32" t="s">
        <v>63</v>
      </c>
      <c r="Q29" s="32">
        <v>721</v>
      </c>
      <c r="R29" s="51">
        <v>721</v>
      </c>
      <c r="S29" s="29">
        <f t="shared" si="5"/>
        <v>100</v>
      </c>
    </row>
    <row r="30" spans="1:19" ht="47.25" thickBot="1" x14ac:dyDescent="0.25">
      <c r="A30" s="26"/>
      <c r="B30" s="75"/>
      <c r="C30" s="75"/>
      <c r="D30" s="75"/>
      <c r="E30" s="78"/>
      <c r="F30" s="81"/>
      <c r="G30" s="78"/>
      <c r="H30" s="81"/>
      <c r="I30" s="78"/>
      <c r="J30" s="81"/>
      <c r="K30" s="78"/>
      <c r="L30" s="81"/>
      <c r="M30" s="75"/>
      <c r="N30" s="87"/>
      <c r="O30" s="84"/>
      <c r="P30" s="32" t="s">
        <v>64</v>
      </c>
      <c r="Q30" s="32">
        <v>9</v>
      </c>
      <c r="R30" s="51">
        <v>9</v>
      </c>
      <c r="S30" s="29">
        <f t="shared" si="5"/>
        <v>100</v>
      </c>
    </row>
    <row r="31" spans="1:19" ht="70.5" thickBot="1" x14ac:dyDescent="0.25">
      <c r="A31" s="26"/>
      <c r="B31" s="76"/>
      <c r="C31" s="76"/>
      <c r="D31" s="76"/>
      <c r="E31" s="79"/>
      <c r="F31" s="82"/>
      <c r="G31" s="79"/>
      <c r="H31" s="82"/>
      <c r="I31" s="79"/>
      <c r="J31" s="82"/>
      <c r="K31" s="79"/>
      <c r="L31" s="82"/>
      <c r="M31" s="76"/>
      <c r="N31" s="88"/>
      <c r="O31" s="85"/>
      <c r="P31" s="32" t="s">
        <v>65</v>
      </c>
      <c r="Q31" s="32">
        <v>82</v>
      </c>
      <c r="R31" s="51">
        <v>82</v>
      </c>
      <c r="S31" s="29">
        <f t="shared" si="5"/>
        <v>100</v>
      </c>
    </row>
    <row r="32" spans="1:19" ht="42" customHeight="1" thickBot="1" x14ac:dyDescent="0.25">
      <c r="A32" s="26"/>
      <c r="B32" s="74" t="s">
        <v>42</v>
      </c>
      <c r="C32" s="74"/>
      <c r="D32" s="74">
        <f>F32+H32+J32+L32</f>
        <v>0</v>
      </c>
      <c r="E32" s="77">
        <f>G32+I32+K32+M32</f>
        <v>0</v>
      </c>
      <c r="F32" s="80"/>
      <c r="G32" s="77"/>
      <c r="H32" s="80"/>
      <c r="I32" s="77"/>
      <c r="J32" s="80"/>
      <c r="K32" s="92"/>
      <c r="L32" s="95"/>
      <c r="M32" s="96"/>
      <c r="N32" s="97">
        <v>100</v>
      </c>
      <c r="O32" s="89" t="e">
        <f t="shared" si="3"/>
        <v>#DIV/0!</v>
      </c>
      <c r="P32" s="32" t="s">
        <v>66</v>
      </c>
      <c r="Q32" s="32"/>
      <c r="R32" s="51"/>
      <c r="S32" s="29" t="e">
        <f t="shared" si="5"/>
        <v>#DIV/0!</v>
      </c>
    </row>
    <row r="33" spans="1:19" ht="42" customHeight="1" thickBot="1" x14ac:dyDescent="0.25">
      <c r="A33" s="26"/>
      <c r="B33" s="75"/>
      <c r="C33" s="75"/>
      <c r="D33" s="75"/>
      <c r="E33" s="78"/>
      <c r="F33" s="81"/>
      <c r="G33" s="78"/>
      <c r="H33" s="81"/>
      <c r="I33" s="78"/>
      <c r="J33" s="81"/>
      <c r="K33" s="93"/>
      <c r="L33" s="90"/>
      <c r="M33" s="90"/>
      <c r="N33" s="90"/>
      <c r="O33" s="90"/>
      <c r="P33" s="32" t="s">
        <v>67</v>
      </c>
      <c r="Q33" s="32"/>
      <c r="R33" s="51"/>
      <c r="S33" s="29" t="e">
        <f t="shared" si="5"/>
        <v>#DIV/0!</v>
      </c>
    </row>
    <row r="34" spans="1:19" ht="42" customHeight="1" thickBot="1" x14ac:dyDescent="0.25">
      <c r="A34" s="26"/>
      <c r="B34" s="75"/>
      <c r="C34" s="75"/>
      <c r="D34" s="75"/>
      <c r="E34" s="78"/>
      <c r="F34" s="81"/>
      <c r="G34" s="78"/>
      <c r="H34" s="81"/>
      <c r="I34" s="78"/>
      <c r="J34" s="81"/>
      <c r="K34" s="93"/>
      <c r="L34" s="90"/>
      <c r="M34" s="90"/>
      <c r="N34" s="90"/>
      <c r="O34" s="90"/>
      <c r="P34" s="32" t="s">
        <v>68</v>
      </c>
      <c r="Q34" s="32"/>
      <c r="R34" s="51"/>
      <c r="S34" s="29" t="e">
        <f t="shared" si="5"/>
        <v>#DIV/0!</v>
      </c>
    </row>
    <row r="35" spans="1:19" ht="52.5" customHeight="1" thickBot="1" x14ac:dyDescent="0.25">
      <c r="A35" s="26"/>
      <c r="B35" s="75"/>
      <c r="C35" s="75"/>
      <c r="D35" s="75"/>
      <c r="E35" s="78"/>
      <c r="F35" s="81"/>
      <c r="G35" s="78"/>
      <c r="H35" s="81"/>
      <c r="I35" s="78"/>
      <c r="J35" s="81"/>
      <c r="K35" s="93"/>
      <c r="L35" s="90"/>
      <c r="M35" s="90"/>
      <c r="N35" s="90"/>
      <c r="O35" s="90"/>
      <c r="P35" s="32" t="s">
        <v>69</v>
      </c>
      <c r="Q35" s="32"/>
      <c r="R35" s="51"/>
      <c r="S35" s="29" t="e">
        <f t="shared" si="5"/>
        <v>#DIV/0!</v>
      </c>
    </row>
    <row r="36" spans="1:19" ht="70.5" thickBot="1" x14ac:dyDescent="0.25">
      <c r="A36" s="26"/>
      <c r="B36" s="76"/>
      <c r="C36" s="76"/>
      <c r="D36" s="76"/>
      <c r="E36" s="79"/>
      <c r="F36" s="82"/>
      <c r="G36" s="79"/>
      <c r="H36" s="82"/>
      <c r="I36" s="79"/>
      <c r="J36" s="82"/>
      <c r="K36" s="94"/>
      <c r="L36" s="91"/>
      <c r="M36" s="91"/>
      <c r="N36" s="91"/>
      <c r="O36" s="91"/>
      <c r="P36" s="32" t="s">
        <v>70</v>
      </c>
      <c r="Q36" s="32"/>
      <c r="R36" s="51"/>
      <c r="S36" s="29" t="e">
        <f t="shared" si="5"/>
        <v>#DIV/0!</v>
      </c>
    </row>
    <row r="37" spans="1:19" ht="113.25" thickBot="1" x14ac:dyDescent="0.25">
      <c r="A37" s="37"/>
      <c r="B37" s="27" t="s">
        <v>76</v>
      </c>
      <c r="C37" s="31" t="s">
        <v>84</v>
      </c>
      <c r="D37" s="39">
        <f>D38+D39</f>
        <v>4164.5</v>
      </c>
      <c r="E37" s="53">
        <f>E38+E39</f>
        <v>3915</v>
      </c>
      <c r="F37" s="40">
        <f t="shared" ref="F37:M37" si="15">F38+F39</f>
        <v>88</v>
      </c>
      <c r="G37" s="53">
        <f t="shared" si="15"/>
        <v>88</v>
      </c>
      <c r="H37" s="40">
        <f t="shared" si="15"/>
        <v>0</v>
      </c>
      <c r="I37" s="53">
        <f t="shared" si="15"/>
        <v>0</v>
      </c>
      <c r="J37" s="40">
        <f t="shared" si="13"/>
        <v>4076.5</v>
      </c>
      <c r="K37" s="53">
        <f t="shared" si="14"/>
        <v>3827</v>
      </c>
      <c r="L37" s="40">
        <f t="shared" si="15"/>
        <v>0</v>
      </c>
      <c r="M37" s="39">
        <f t="shared" si="15"/>
        <v>0</v>
      </c>
      <c r="N37" s="41">
        <v>100</v>
      </c>
      <c r="O37" s="29">
        <f t="shared" si="3"/>
        <v>94.008884620002391</v>
      </c>
      <c r="P37" s="39"/>
      <c r="Q37" s="39"/>
      <c r="R37" s="53"/>
      <c r="S37" s="29"/>
    </row>
    <row r="38" spans="1:19" ht="163.5" thickBot="1" x14ac:dyDescent="0.25">
      <c r="A38" s="26"/>
      <c r="B38" s="22" t="s">
        <v>51</v>
      </c>
      <c r="C38" s="32"/>
      <c r="D38" s="32">
        <f>F38+H38+J38+L38</f>
        <v>3431.5</v>
      </c>
      <c r="E38" s="51">
        <f>G38+I38+K38+M38</f>
        <v>3212.4</v>
      </c>
      <c r="F38" s="33"/>
      <c r="G38" s="51"/>
      <c r="H38" s="33">
        <v>0</v>
      </c>
      <c r="I38" s="51">
        <v>0</v>
      </c>
      <c r="J38" s="33">
        <v>3431.5</v>
      </c>
      <c r="K38" s="51">
        <v>3212.4</v>
      </c>
      <c r="L38" s="33"/>
      <c r="M38" s="32"/>
      <c r="N38" s="34">
        <v>100</v>
      </c>
      <c r="O38" s="29">
        <f t="shared" si="3"/>
        <v>93.615037155762792</v>
      </c>
      <c r="P38" s="32" t="s">
        <v>71</v>
      </c>
      <c r="Q38" s="32">
        <v>100</v>
      </c>
      <c r="R38" s="51">
        <v>99.5</v>
      </c>
      <c r="S38" s="29">
        <f t="shared" si="5"/>
        <v>99.5</v>
      </c>
    </row>
    <row r="39" spans="1:19" ht="256.5" thickBot="1" x14ac:dyDescent="0.25">
      <c r="A39" s="26"/>
      <c r="B39" s="22" t="s">
        <v>52</v>
      </c>
      <c r="C39" s="32"/>
      <c r="D39" s="32">
        <f>F39+H39+J39+L39</f>
        <v>733</v>
      </c>
      <c r="E39" s="51">
        <f>G39+I39+K39+M39</f>
        <v>702.6</v>
      </c>
      <c r="F39" s="33">
        <v>88</v>
      </c>
      <c r="G39" s="51">
        <v>88</v>
      </c>
      <c r="H39" s="33"/>
      <c r="I39" s="51"/>
      <c r="J39" s="33">
        <v>645</v>
      </c>
      <c r="K39" s="51">
        <v>614.6</v>
      </c>
      <c r="L39" s="33"/>
      <c r="M39" s="32"/>
      <c r="N39" s="34">
        <v>100</v>
      </c>
      <c r="O39" s="29">
        <f t="shared" si="3"/>
        <v>95.852660300136421</v>
      </c>
      <c r="P39" s="32" t="s">
        <v>72</v>
      </c>
      <c r="Q39" s="32">
        <v>100</v>
      </c>
      <c r="R39" s="51">
        <v>100</v>
      </c>
      <c r="S39" s="29">
        <v>100</v>
      </c>
    </row>
    <row r="40" spans="1:19" ht="24" thickBot="1" x14ac:dyDescent="0.25">
      <c r="A40" s="26"/>
      <c r="B40" s="32"/>
      <c r="C40" s="32"/>
      <c r="D40" s="32"/>
      <c r="E40" s="51"/>
      <c r="F40" s="32"/>
      <c r="G40" s="51"/>
      <c r="H40" s="32"/>
      <c r="I40" s="51"/>
      <c r="J40" s="32"/>
      <c r="K40" s="51"/>
      <c r="L40" s="32"/>
      <c r="M40" s="32"/>
      <c r="N40" s="32"/>
      <c r="O40" s="32"/>
      <c r="P40" s="32"/>
      <c r="Q40" s="32"/>
      <c r="R40" s="51"/>
      <c r="S40" s="32"/>
    </row>
    <row r="41" spans="1:19" ht="23.25" x14ac:dyDescent="0.3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24" x14ac:dyDescent="0.4">
      <c r="A42" s="44" t="s">
        <v>73</v>
      </c>
      <c r="B42" s="43"/>
      <c r="C42" s="43" t="s">
        <v>55</v>
      </c>
      <c r="D42" s="43"/>
      <c r="E42" s="43"/>
      <c r="F42" s="43"/>
      <c r="G42" s="43" t="s">
        <v>56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24" x14ac:dyDescent="0.4">
      <c r="A43" s="4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23.25" x14ac:dyDescent="0.3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24" x14ac:dyDescent="0.4">
      <c r="A45" s="44" t="s">
        <v>54</v>
      </c>
      <c r="B45" s="43"/>
      <c r="C45" s="43" t="s">
        <v>86</v>
      </c>
      <c r="D45" s="43"/>
      <c r="E45" s="43"/>
      <c r="F45" s="43"/>
      <c r="G45" s="43" t="s">
        <v>53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24" x14ac:dyDescent="0.4">
      <c r="A46" s="44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23.25" x14ac:dyDescent="0.3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24" x14ac:dyDescent="0.4">
      <c r="A48" s="44" t="s">
        <v>38</v>
      </c>
      <c r="B48" s="43"/>
      <c r="C48" s="43" t="s">
        <v>74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" x14ac:dyDescent="0.2">
      <c r="A49" s="15"/>
    </row>
    <row r="50" spans="1:1" x14ac:dyDescent="0.2">
      <c r="A50" s="15"/>
    </row>
  </sheetData>
  <mergeCells count="47">
    <mergeCell ref="O32:O36"/>
    <mergeCell ref="J32:J36"/>
    <mergeCell ref="K32:K36"/>
    <mergeCell ref="L32:L36"/>
    <mergeCell ref="M32:M36"/>
    <mergeCell ref="N32:N36"/>
    <mergeCell ref="O28:O31"/>
    <mergeCell ref="N28:N31"/>
    <mergeCell ref="M28:M31"/>
    <mergeCell ref="L28:L31"/>
    <mergeCell ref="C32:C36"/>
    <mergeCell ref="H28:H31"/>
    <mergeCell ref="C28:C31"/>
    <mergeCell ref="G28:G31"/>
    <mergeCell ref="F28:F31"/>
    <mergeCell ref="E28:E31"/>
    <mergeCell ref="D28:D31"/>
    <mergeCell ref="F32:F36"/>
    <mergeCell ref="D32:D36"/>
    <mergeCell ref="H32:H36"/>
    <mergeCell ref="I32:I36"/>
    <mergeCell ref="G32:G36"/>
    <mergeCell ref="B32:B36"/>
    <mergeCell ref="E32:E36"/>
    <mergeCell ref="K28:K31"/>
    <mergeCell ref="J28:J31"/>
    <mergeCell ref="I28:I31"/>
    <mergeCell ref="B28:B31"/>
    <mergeCell ref="Q8:Q11"/>
    <mergeCell ref="R8:R11"/>
    <mergeCell ref="S8:S11"/>
    <mergeCell ref="B8:B11"/>
    <mergeCell ref="C8:C11"/>
    <mergeCell ref="D8:M8"/>
    <mergeCell ref="N8:O10"/>
    <mergeCell ref="D9:E10"/>
    <mergeCell ref="F9:M9"/>
    <mergeCell ref="F10:G10"/>
    <mergeCell ref="H10:I10"/>
    <mergeCell ref="J10:K10"/>
    <mergeCell ref="L10:M10"/>
    <mergeCell ref="P8:P11"/>
    <mergeCell ref="A1:S1"/>
    <mergeCell ref="A4:S4"/>
    <mergeCell ref="A5:S5"/>
    <mergeCell ref="A6:S6"/>
    <mergeCell ref="A7:S7"/>
  </mergeCells>
  <phoneticPr fontId="0" type="noConversion"/>
  <hyperlinks>
    <hyperlink ref="A2" location="sub_1000" display="sub_1000"/>
  </hyperlinks>
  <pageMargins left="0.27559055118110237" right="0.15748031496062992" top="0.55118110236220474" bottom="0.51181102362204722" header="0.51181102362204722" footer="0.51181102362204722"/>
  <pageSetup paperSize="9" scale="38" orientation="landscape" horizontalDpi="300" verticalDpi="300" r:id="rId1"/>
  <headerFooter alignWithMargins="0"/>
  <rowBreaks count="3" manualBreakCount="3">
    <brk id="18" max="18" man="1"/>
    <brk id="31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43"/>
  <sheetViews>
    <sheetView workbookViewId="0">
      <selection activeCell="Q18" sqref="Q18"/>
    </sheetView>
  </sheetViews>
  <sheetFormatPr defaultRowHeight="12.75" x14ac:dyDescent="0.2"/>
  <sheetData>
    <row r="6" spans="2:20" x14ac:dyDescent="0.2">
      <c r="B6" s="1" t="s">
        <v>0</v>
      </c>
    </row>
    <row r="7" spans="2:20" x14ac:dyDescent="0.2">
      <c r="B7" s="2" t="s">
        <v>1</v>
      </c>
    </row>
    <row r="8" spans="2:20" x14ac:dyDescent="0.2">
      <c r="B8" s="3"/>
    </row>
    <row r="9" spans="2:20" x14ac:dyDescent="0.2">
      <c r="B9" s="4" t="s">
        <v>2</v>
      </c>
    </row>
    <row r="10" spans="2:20" x14ac:dyDescent="0.2">
      <c r="B10" s="4" t="s">
        <v>3</v>
      </c>
    </row>
    <row r="11" spans="2:20" ht="13.5" x14ac:dyDescent="0.25">
      <c r="B11" s="5" t="s">
        <v>4</v>
      </c>
    </row>
    <row r="12" spans="2:20" ht="13.5" thickBot="1" x14ac:dyDescent="0.25">
      <c r="B12" s="3"/>
    </row>
    <row r="13" spans="2:20" ht="150.75" customHeight="1" thickBot="1" x14ac:dyDescent="0.25">
      <c r="B13" s="6" t="s">
        <v>5</v>
      </c>
      <c r="C13" s="98" t="s">
        <v>7</v>
      </c>
      <c r="D13" s="98" t="s">
        <v>8</v>
      </c>
      <c r="E13" s="101" t="s">
        <v>9</v>
      </c>
      <c r="F13" s="102"/>
      <c r="G13" s="102"/>
      <c r="H13" s="102"/>
      <c r="I13" s="102"/>
      <c r="J13" s="102"/>
      <c r="K13" s="102"/>
      <c r="L13" s="102"/>
      <c r="M13" s="102"/>
      <c r="N13" s="103"/>
      <c r="O13" s="104" t="s">
        <v>10</v>
      </c>
      <c r="P13" s="105"/>
      <c r="Q13" s="98" t="s">
        <v>11</v>
      </c>
      <c r="R13" s="98" t="s">
        <v>12</v>
      </c>
      <c r="S13" s="98" t="s">
        <v>13</v>
      </c>
      <c r="T13" s="98" t="s">
        <v>14</v>
      </c>
    </row>
    <row r="14" spans="2:20" ht="13.5" thickBot="1" x14ac:dyDescent="0.25">
      <c r="B14" s="7" t="s">
        <v>6</v>
      </c>
      <c r="C14" s="99"/>
      <c r="D14" s="99"/>
      <c r="E14" s="104" t="s">
        <v>15</v>
      </c>
      <c r="F14" s="105"/>
      <c r="G14" s="101" t="s">
        <v>16</v>
      </c>
      <c r="H14" s="102"/>
      <c r="I14" s="102"/>
      <c r="J14" s="102"/>
      <c r="K14" s="102"/>
      <c r="L14" s="102"/>
      <c r="M14" s="102"/>
      <c r="N14" s="103"/>
      <c r="O14" s="106"/>
      <c r="P14" s="107"/>
      <c r="Q14" s="99"/>
      <c r="R14" s="99"/>
      <c r="S14" s="99"/>
      <c r="T14" s="99"/>
    </row>
    <row r="15" spans="2:20" ht="25.5" customHeight="1" thickBot="1" x14ac:dyDescent="0.25">
      <c r="B15" s="8"/>
      <c r="C15" s="99"/>
      <c r="D15" s="99"/>
      <c r="E15" s="108"/>
      <c r="F15" s="109"/>
      <c r="G15" s="101" t="s">
        <v>17</v>
      </c>
      <c r="H15" s="103"/>
      <c r="I15" s="101" t="s">
        <v>18</v>
      </c>
      <c r="J15" s="103"/>
      <c r="K15" s="101" t="s">
        <v>19</v>
      </c>
      <c r="L15" s="103"/>
      <c r="M15" s="101" t="s">
        <v>20</v>
      </c>
      <c r="N15" s="103"/>
      <c r="O15" s="108"/>
      <c r="P15" s="109"/>
      <c r="Q15" s="99"/>
      <c r="R15" s="99"/>
      <c r="S15" s="99"/>
      <c r="T15" s="99"/>
    </row>
    <row r="16" spans="2:20" ht="13.5" thickBot="1" x14ac:dyDescent="0.25">
      <c r="B16" s="9"/>
      <c r="C16" s="100"/>
      <c r="D16" s="100"/>
      <c r="E16" s="10" t="s">
        <v>21</v>
      </c>
      <c r="F16" s="10" t="s">
        <v>22</v>
      </c>
      <c r="G16" s="10" t="s">
        <v>21</v>
      </c>
      <c r="H16" s="10" t="s">
        <v>22</v>
      </c>
      <c r="I16" s="10" t="s">
        <v>21</v>
      </c>
      <c r="J16" s="10" t="s">
        <v>22</v>
      </c>
      <c r="K16" s="10" t="s">
        <v>21</v>
      </c>
      <c r="L16" s="10" t="s">
        <v>22</v>
      </c>
      <c r="M16" s="10" t="s">
        <v>21</v>
      </c>
      <c r="N16" s="10" t="s">
        <v>22</v>
      </c>
      <c r="O16" s="10" t="s">
        <v>21</v>
      </c>
      <c r="P16" s="10" t="s">
        <v>22</v>
      </c>
      <c r="Q16" s="100"/>
      <c r="R16" s="100"/>
      <c r="S16" s="100"/>
      <c r="T16" s="100"/>
    </row>
    <row r="17" spans="2:20" ht="13.5" thickBot="1" x14ac:dyDescent="0.25">
      <c r="B17" s="11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H17" s="10">
        <v>7</v>
      </c>
      <c r="I17" s="10">
        <v>8</v>
      </c>
      <c r="J17" s="10">
        <v>9</v>
      </c>
      <c r="K17" s="10">
        <v>10</v>
      </c>
      <c r="L17" s="10">
        <v>11</v>
      </c>
      <c r="M17" s="10">
        <v>12</v>
      </c>
      <c r="N17" s="10">
        <v>13</v>
      </c>
      <c r="O17" s="10">
        <v>14</v>
      </c>
      <c r="P17" s="10">
        <v>15</v>
      </c>
      <c r="Q17" s="10">
        <v>16</v>
      </c>
      <c r="R17" s="10">
        <v>17</v>
      </c>
      <c r="S17" s="10">
        <v>18</v>
      </c>
      <c r="T17" s="10">
        <v>19</v>
      </c>
    </row>
    <row r="18" spans="2:20" ht="39" thickBot="1" x14ac:dyDescent="0.25">
      <c r="B18" s="12"/>
      <c r="C18" s="10" t="s">
        <v>23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2:20" ht="13.5" thickBot="1" x14ac:dyDescent="0.2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ht="51.75" thickBot="1" x14ac:dyDescent="0.25">
      <c r="B20" s="12"/>
      <c r="C20" s="10" t="s">
        <v>24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ht="26.25" thickBot="1" x14ac:dyDescent="0.25">
      <c r="B21" s="12"/>
      <c r="C21" s="10" t="s">
        <v>25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ht="51.75" thickBot="1" x14ac:dyDescent="0.25">
      <c r="B22" s="12"/>
      <c r="C22" s="10" t="s">
        <v>26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6.25" thickBot="1" x14ac:dyDescent="0.25">
      <c r="B23" s="12"/>
      <c r="C23" s="10" t="s">
        <v>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ht="26.25" thickBot="1" x14ac:dyDescent="0.25">
      <c r="B24" s="12"/>
      <c r="C24" s="10" t="s">
        <v>28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ht="13.5" thickBot="1" x14ac:dyDescent="0.25">
      <c r="B25" s="12"/>
      <c r="C25" s="10" t="s">
        <v>29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ht="13.5" thickBot="1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ht="51.75" thickBot="1" x14ac:dyDescent="0.25">
      <c r="B27" s="12"/>
      <c r="C27" s="10" t="s">
        <v>30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39" thickBot="1" x14ac:dyDescent="0.25">
      <c r="B28" s="12"/>
      <c r="C28" s="10" t="s">
        <v>25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ht="51.75" thickBot="1" x14ac:dyDescent="0.25">
      <c r="B29" s="12"/>
      <c r="C29" s="10" t="s">
        <v>31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ht="26.25" thickBot="1" x14ac:dyDescent="0.25">
      <c r="B30" s="12"/>
      <c r="C30" s="10" t="s">
        <v>32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ht="26.25" thickBot="1" x14ac:dyDescent="0.25">
      <c r="B31" s="12"/>
      <c r="C31" s="10" t="s">
        <v>33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ht="13.5" thickBot="1" x14ac:dyDescent="0.25">
      <c r="B32" s="12"/>
      <c r="C32" s="10" t="s">
        <v>29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ht="13.5" thickBot="1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x14ac:dyDescent="0.2">
      <c r="B34" s="3"/>
    </row>
    <row r="35" spans="2:20" ht="13.5" x14ac:dyDescent="0.25">
      <c r="B35" s="5" t="s">
        <v>34</v>
      </c>
    </row>
    <row r="36" spans="2:20" ht="13.5" x14ac:dyDescent="0.25">
      <c r="B36" s="5" t="s">
        <v>35</v>
      </c>
    </row>
    <row r="37" spans="2:20" x14ac:dyDescent="0.2">
      <c r="B37" s="3"/>
    </row>
    <row r="38" spans="2:20" ht="13.5" x14ac:dyDescent="0.25">
      <c r="B38" s="5" t="s">
        <v>36</v>
      </c>
    </row>
    <row r="39" spans="2:20" ht="13.5" x14ac:dyDescent="0.25">
      <c r="B39" s="5" t="s">
        <v>37</v>
      </c>
    </row>
    <row r="40" spans="2:20" x14ac:dyDescent="0.2">
      <c r="B40" s="3"/>
    </row>
    <row r="41" spans="2:20" ht="14.25" thickBot="1" x14ac:dyDescent="0.3">
      <c r="B41" s="5" t="s">
        <v>38</v>
      </c>
    </row>
    <row r="42" spans="2:20" ht="13.5" thickBot="1" x14ac:dyDescent="0.25">
      <c r="B42" s="14"/>
    </row>
    <row r="43" spans="2:20" ht="13.5" thickBot="1" x14ac:dyDescent="0.25">
      <c r="B43" s="12"/>
    </row>
  </sheetData>
  <mergeCells count="14">
    <mergeCell ref="Q13:Q16"/>
    <mergeCell ref="R13:R16"/>
    <mergeCell ref="S13:S16"/>
    <mergeCell ref="T13:T16"/>
    <mergeCell ref="C13:C16"/>
    <mergeCell ref="D13:D16"/>
    <mergeCell ref="E13:N13"/>
    <mergeCell ref="O13:P15"/>
    <mergeCell ref="E14:F15"/>
    <mergeCell ref="G14:N14"/>
    <mergeCell ref="G15:H15"/>
    <mergeCell ref="I15:J15"/>
    <mergeCell ref="K15:L15"/>
    <mergeCell ref="M15:N15"/>
  </mergeCells>
  <phoneticPr fontId="0" type="noConversion"/>
  <hyperlinks>
    <hyperlink ref="B7" location="sub_1000" display="sub_1000"/>
  </hyperlink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2021-01-25T08:02:53Z</cp:lastPrinted>
  <dcterms:created xsi:type="dcterms:W3CDTF">1996-10-08T23:32:33Z</dcterms:created>
  <dcterms:modified xsi:type="dcterms:W3CDTF">2021-01-25T08:59:32Z</dcterms:modified>
</cp:coreProperties>
</file>