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bookViews>
    <workbookView xWindow="0" yWindow="60" windowWidth="16380" windowHeight="11580" tabRatio="757" activeTab="2"/>
  </bookViews>
  <sheets>
    <sheet name="прил 3_ 2024,2025,2026" sheetId="4" r:id="rId1"/>
    <sheet name="прилож 4_ 2024,2025, 2026" sheetId="5" r:id="rId2"/>
    <sheet name="прил 5_ 2024,2025, 2026"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s>
  <calcPr calcId="124519"/>
</workbook>
</file>

<file path=xl/calcChain.xml><?xml version="1.0" encoding="utf-8"?>
<calcChain xmlns="http://schemas.openxmlformats.org/spreadsheetml/2006/main">
  <c r="H53" i="5"/>
  <c r="G53"/>
  <c r="H52"/>
  <c r="G52"/>
  <c r="J27" i="6"/>
  <c r="I27"/>
  <c r="J30"/>
  <c r="I30"/>
  <c r="H30"/>
  <c r="H27"/>
  <c r="F52" i="5"/>
  <c r="F51" s="1"/>
  <c r="F53"/>
  <c r="G51"/>
  <c r="G11" i="4"/>
  <c r="I11" l="1"/>
  <c r="J45" i="6" l="1"/>
  <c r="I45"/>
  <c r="J19"/>
  <c r="I19"/>
  <c r="H19"/>
  <c r="J23"/>
  <c r="I23"/>
  <c r="H23"/>
  <c r="H37" i="5" l="1"/>
  <c r="G37"/>
  <c r="F37"/>
  <c r="H47"/>
  <c r="G47"/>
  <c r="F47"/>
  <c r="H36" i="6" l="1"/>
  <c r="J29" l="1"/>
  <c r="I29"/>
  <c r="H29"/>
  <c r="J28"/>
  <c r="I28"/>
  <c r="H28"/>
  <c r="H54" i="5" l="1"/>
  <c r="G54"/>
  <c r="F54"/>
  <c r="H56"/>
  <c r="G56"/>
  <c r="F56"/>
  <c r="H55"/>
  <c r="G55"/>
  <c r="F55"/>
  <c r="G41" i="4"/>
  <c r="J37" i="6" l="1"/>
  <c r="I37"/>
  <c r="H37"/>
  <c r="H35"/>
  <c r="H18" i="5"/>
  <c r="G18"/>
  <c r="F18"/>
  <c r="I36" i="6" l="1"/>
  <c r="J36"/>
  <c r="F21" i="5"/>
  <c r="F20"/>
  <c r="F19" l="1"/>
  <c r="H21"/>
  <c r="H19" s="1"/>
  <c r="G21"/>
  <c r="G19" s="1"/>
  <c r="H16" i="6" l="1"/>
  <c r="H48" l="1"/>
  <c r="H46"/>
  <c r="H45"/>
  <c r="H44"/>
  <c r="H43"/>
  <c r="H42"/>
  <c r="H41"/>
  <c r="H40"/>
  <c r="H39"/>
  <c r="H38"/>
  <c r="H34"/>
  <c r="H33"/>
  <c r="H32"/>
  <c r="H26"/>
  <c r="H24"/>
  <c r="H22"/>
  <c r="H21"/>
  <c r="H20"/>
  <c r="H18"/>
  <c r="H17"/>
  <c r="H15"/>
  <c r="H14"/>
  <c r="H31" l="1"/>
  <c r="F25" i="5"/>
  <c r="F65"/>
  <c r="F62"/>
  <c r="F60"/>
  <c r="F57"/>
  <c r="F49"/>
  <c r="F48"/>
  <c r="F46"/>
  <c r="F45"/>
  <c r="F44"/>
  <c r="F43"/>
  <c r="F42"/>
  <c r="F41"/>
  <c r="F40"/>
  <c r="F36"/>
  <c r="F35"/>
  <c r="F32"/>
  <c r="F29"/>
  <c r="F28"/>
  <c r="F24"/>
  <c r="F23"/>
  <c r="F17"/>
  <c r="F16"/>
  <c r="F14"/>
  <c r="F39" l="1"/>
  <c r="H47" i="6"/>
  <c r="H25"/>
  <c r="H13"/>
  <c r="H11" l="1"/>
  <c r="F64" i="5"/>
  <c r="F63" s="1"/>
  <c r="F61"/>
  <c r="F59"/>
  <c r="F50"/>
  <c r="F38"/>
  <c r="F34"/>
  <c r="F31"/>
  <c r="F30" s="1"/>
  <c r="F27"/>
  <c r="F26" s="1"/>
  <c r="F22"/>
  <c r="F15"/>
  <c r="F13"/>
  <c r="F12" l="1"/>
  <c r="F58"/>
  <c r="F33"/>
  <c r="F11" l="1"/>
  <c r="G47" i="4"/>
  <c r="G10"/>
  <c r="J22" i="6"/>
  <c r="I22"/>
  <c r="J21"/>
  <c r="I21"/>
  <c r="H49" i="5" l="1"/>
  <c r="H11" i="4" l="1"/>
  <c r="G48" i="5" l="1"/>
  <c r="H46"/>
  <c r="G46"/>
  <c r="J24" i="6" l="1"/>
  <c r="I24"/>
  <c r="H65" i="5" l="1"/>
  <c r="G65"/>
  <c r="H62"/>
  <c r="H61" s="1"/>
  <c r="G62"/>
  <c r="G61" s="1"/>
  <c r="I46" i="6" l="1"/>
  <c r="G64" i="5"/>
  <c r="J46" i="6"/>
  <c r="H64" i="5"/>
  <c r="H63" l="1"/>
  <c r="G63"/>
  <c r="J43" i="6"/>
  <c r="I43"/>
  <c r="H32" i="5" l="1"/>
  <c r="G32"/>
  <c r="J48" i="6" l="1"/>
  <c r="J47" s="1"/>
  <c r="G49" i="5"/>
  <c r="I48" i="6" s="1"/>
  <c r="I47" s="1"/>
  <c r="H60" i="5"/>
  <c r="J44" i="6" s="1"/>
  <c r="G60" i="5"/>
  <c r="I44" i="6" s="1"/>
  <c r="H29" i="5"/>
  <c r="J42" i="6" s="1"/>
  <c r="G29" i="5"/>
  <c r="I42" i="6" s="1"/>
  <c r="H28" i="5"/>
  <c r="J41" i="6" s="1"/>
  <c r="G28" i="5"/>
  <c r="I41" i="6" s="1"/>
  <c r="H25" i="5"/>
  <c r="J40" i="6" s="1"/>
  <c r="G25" i="5"/>
  <c r="I40" i="6" s="1"/>
  <c r="H24" i="5"/>
  <c r="J39" i="6" s="1"/>
  <c r="G24" i="5"/>
  <c r="I39" i="6" s="1"/>
  <c r="H23" i="5"/>
  <c r="J38" i="6" s="1"/>
  <c r="G23" i="5"/>
  <c r="I38" i="6" s="1"/>
  <c r="J35"/>
  <c r="I35"/>
  <c r="H17" i="5"/>
  <c r="J34" i="6" s="1"/>
  <c r="G17" i="5"/>
  <c r="I34" i="6" s="1"/>
  <c r="H16" i="5"/>
  <c r="J33" i="6" s="1"/>
  <c r="G16" i="5"/>
  <c r="I33" i="6" s="1"/>
  <c r="H14" i="5"/>
  <c r="J32" i="6" s="1"/>
  <c r="G14" i="5"/>
  <c r="I32" i="6" s="1"/>
  <c r="H57" i="5"/>
  <c r="G57"/>
  <c r="H45"/>
  <c r="G45"/>
  <c r="H48"/>
  <c r="H44"/>
  <c r="G44"/>
  <c r="H35"/>
  <c r="J18" i="6" s="1"/>
  <c r="G35" i="5"/>
  <c r="I18" i="6" s="1"/>
  <c r="H42" i="5"/>
  <c r="J16" i="6" s="1"/>
  <c r="G42" i="5"/>
  <c r="I16" i="6" s="1"/>
  <c r="H43" i="5"/>
  <c r="J17" i="6" s="1"/>
  <c r="G43" i="5"/>
  <c r="I17" i="6" s="1"/>
  <c r="H41" i="5"/>
  <c r="J15" i="6" s="1"/>
  <c r="G41" i="5"/>
  <c r="I15" i="6" s="1"/>
  <c r="H40" i="5"/>
  <c r="G40"/>
  <c r="I14" i="6" s="1"/>
  <c r="I41" i="4"/>
  <c r="I47" s="1"/>
  <c r="G31" i="5"/>
  <c r="G30" s="1"/>
  <c r="H41" i="4"/>
  <c r="J14" i="6" l="1"/>
  <c r="H39" i="5"/>
  <c r="H38" s="1"/>
  <c r="I20" i="6"/>
  <c r="I13" s="1"/>
  <c r="J20"/>
  <c r="G59" i="5"/>
  <c r="H36"/>
  <c r="H34"/>
  <c r="H33" s="1"/>
  <c r="H59"/>
  <c r="H15"/>
  <c r="I31" i="6"/>
  <c r="H22" i="5"/>
  <c r="J25" i="6"/>
  <c r="G36" i="5"/>
  <c r="H27"/>
  <c r="H26" s="1"/>
  <c r="G34"/>
  <c r="G33" s="1"/>
  <c r="G50"/>
  <c r="G15"/>
  <c r="G22"/>
  <c r="G39"/>
  <c r="G38" s="1"/>
  <c r="H13"/>
  <c r="H31"/>
  <c r="H30" s="1"/>
  <c r="H51"/>
  <c r="H50" s="1"/>
  <c r="I25" i="6"/>
  <c r="I10" i="4"/>
  <c r="G27" i="5"/>
  <c r="G26" s="1"/>
  <c r="G13"/>
  <c r="H10" i="4"/>
  <c r="H47"/>
  <c r="I11" i="6" l="1"/>
  <c r="H12" i="5"/>
  <c r="G12"/>
  <c r="H58"/>
  <c r="J13" i="6"/>
  <c r="G58" i="5"/>
  <c r="J31" i="6"/>
  <c r="J11" l="1"/>
  <c r="H11" i="5"/>
  <c r="G11"/>
</calcChain>
</file>

<file path=xl/sharedStrings.xml><?xml version="1.0" encoding="utf-8"?>
<sst xmlns="http://schemas.openxmlformats.org/spreadsheetml/2006/main" count="652" uniqueCount="145">
  <si>
    <t xml:space="preserve">Наименование </t>
  </si>
  <si>
    <t>ГРБС</t>
  </si>
  <si>
    <t>Рз</t>
  </si>
  <si>
    <t>ПР</t>
  </si>
  <si>
    <t>ЦСР</t>
  </si>
  <si>
    <t>ВР</t>
  </si>
  <si>
    <t>Всего</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</si>
  <si>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"Социально-экономического развития Ерышевского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</si>
  <si>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t>
  </si>
  <si>
    <t>02</t>
  </si>
  <si>
    <t>01 3 01 72020</t>
  </si>
  <si>
    <t>100</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</si>
  <si>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</si>
  <si>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04</t>
  </si>
  <si>
    <t>01 3 01 72010</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</si>
  <si>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программы "Социально-экономическое  развитие Ерышевского сельского поселения" (Закупка товаров.работ и услуг для государственных (муниципальных)нужд)</t>
  </si>
  <si>
    <t>200</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</si>
  <si>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Ерышевского сельского поселения" подпрограммы "Обеспечение реализации муниципальной программы" программы "Социально-экономическое  развитие Ерышевского сельского поселения" (Иные бюджетные ассигнования)</t>
  </si>
  <si>
    <t>800</t>
  </si>
  <si>
    <t>Выполнение других расходных обязательств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(Закупка товаров.работ и услуг для государственных (муниципальных)нужд)</t>
  </si>
  <si>
    <t>13</t>
  </si>
  <si>
    <t>01 3 02 70200</t>
  </si>
  <si>
    <t>Выполнение других расходных обязательств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(Межбюджетные трансферты)</t>
  </si>
  <si>
    <t>500</t>
  </si>
  <si>
    <t>Выполнение других расходных обязательств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</si>
  <si>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</si>
  <si>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03</t>
  </si>
  <si>
    <t>01 3 02 51180</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</si>
  <si>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поселения"(Закупка товаров.работ и услуг для государственных (муниципальных)нужд)</t>
  </si>
  <si>
    <t>09</t>
  </si>
  <si>
    <t>01 3 02 71430</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</si>
  <si>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</si>
  <si>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01 1 05 71290</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</si>
  <si>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</si>
  <si>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05</t>
  </si>
  <si>
    <t>01 1 01 78670</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</si>
  <si>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</si>
  <si>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01 1 02 78610</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</si>
  <si>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</si>
  <si>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01 1 03 78610</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</si>
  <si>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</si>
  <si>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01 1 06 78610</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</si>
  <si>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</si>
  <si>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01 1 08 78610</t>
  </si>
  <si>
    <t>Расходы на доплату к пенсиям муниципальных служащих органов местного самоуправления Ерышевского сельского поселения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(Социальное обеспечение и иные выплаты населения)</t>
  </si>
  <si>
    <t>10</t>
  </si>
  <si>
    <t>01 3 02 70470</t>
  </si>
  <si>
    <t>300</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</si>
  <si>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(Социальное обеспечение и иные выплаты населения)</t>
  </si>
  <si>
    <t>01 3 02 70570</t>
  </si>
  <si>
    <t>Муниципальное казенное учреждение культуры "Ерышевское КДО"</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</si>
  <si>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</si>
  <si>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t>
  </si>
  <si>
    <t>01 2 01 00590</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</si>
  <si>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</si>
  <si>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(Иные бюджетные ассигнования)</t>
  </si>
  <si>
    <t>Глава Ерышевского</t>
  </si>
  <si>
    <t>Т.П. Быкова</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</si>
  <si>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</si>
  <si>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</si>
  <si>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</si>
  <si>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</si>
  <si>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</si>
  <si>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</si>
  <si>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</si>
  <si>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</si>
  <si>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</si>
  <si>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</si>
  <si>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</si>
  <si>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</si>
  <si>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</si>
  <si>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</si>
  <si>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</si>
  <si>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</si>
  <si>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</si>
  <si>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</si>
  <si>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</si>
  <si>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</si>
  <si>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</si>
  <si>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</si>
  <si>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</si>
  <si>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</si>
  <si>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 xml:space="preserve">Подпрограмма "Развитие культуры Ерышевского сельского поселения" </t>
  </si>
  <si>
    <t>01 2 00 00000</t>
  </si>
  <si>
    <t>970</t>
  </si>
  <si>
    <t xml:space="preserve"> Подпрограмма "Обеспечение реализации муниципальной программы" </t>
  </si>
  <si>
    <t>01 3 00 00000</t>
  </si>
  <si>
    <t>12</t>
  </si>
  <si>
    <t>01 1 09 78430</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</si>
  <si>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поселения"(Закупка товаров,работ и услуг для государственных(муниципальных)нужд)</t>
  </si>
  <si>
    <t>Другие вопросы в области национальной экономики</t>
  </si>
  <si>
    <t xml:space="preserve"> Подпрограмма "Энергосбережение и повышение энергетической эффективности на территории Ерышевского сельского поселения" </t>
  </si>
  <si>
    <t>01 4 00 00000</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</si>
  <si>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</si>
  <si>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01 4 01 78670</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</si>
  <si>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</si>
  <si>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01 1 07 78610</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</si>
  <si>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поселения"(Закупка товаров,работ и услуг для государственных (муниципальных)нужд)</t>
  </si>
  <si>
    <t>14</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</si>
  <si>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 подпрограммы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</si>
  <si>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Другие вопросы в области национальной безопасности и правоохранительной деятельности</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</si>
  <si>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Ерышевского сельского поселения"(Обслуживание государственного (муниципального) долга)</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</si>
  <si>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</si>
  <si>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</si>
  <si>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</si>
  <si>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</si>
  <si>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</si>
  <si>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</si>
  <si>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 xml:space="preserve">Расходы по поддержке и развитию ТОС на  территории Ерышевского сельского поселения  в рамках основного мероприятия "Поддержка и развитие ТОС на  территории Ерышевского сельского поселения"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 </t>
  </si>
  <si>
    <t>Муниципальная  программа "Социально-экономическое развитие Ерышевского сельского поселения", всего:</t>
  </si>
  <si>
    <t>07</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</si>
  <si>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Ерышевского сельского поселения"(Иные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</si>
  <si>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Ерышевского сельского поселения"(Иные бюджетные ассигнования)</t>
  </si>
  <si>
    <t>01 3 02 70110</t>
  </si>
  <si>
    <t>01 3 02 70120</t>
  </si>
  <si>
    <t>Обеспечение проведения выборов и референдумов</t>
  </si>
  <si>
    <t>01 2 03 00590</t>
  </si>
  <si>
    <t>01 2 04 00590</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</si>
  <si>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</si>
  <si>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</si>
  <si>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(Закупка товаров, работ и услуг для государственных (муниципальных) нужд)</t>
  </si>
  <si>
    <t>01 1 09 78610</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</si>
  <si>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Ерышевского сельского поселения"(Закупка товаров,работ и услуг для осударственных(муниципальных)нужд)</t>
  </si>
  <si>
    <t>тыс.рублей</t>
  </si>
  <si>
    <t>Сумма</t>
  </si>
  <si>
    <t>Администрация Ерышевского сельского поселения Павловского  муниципального района Воронежской области</t>
  </si>
  <si>
    <t>2024 год</t>
  </si>
  <si>
    <t>2025 год</t>
  </si>
  <si>
    <t>Приложение № 4</t>
  </si>
  <si>
    <t>Приложение    № 5</t>
  </si>
  <si>
    <t>Приложение № 3</t>
  </si>
  <si>
    <t>сельского поселения Павловского муниципального района Воронежской области</t>
  </si>
  <si>
    <t xml:space="preserve">Финансовое обеспечение расходных обязательств,в рамках основного мероприятия "Культурно-досуговая деятельность и развитие народного творчества" 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(предоставление другим бюджетам бюджетной системы Российской Федерации иных межбюджетных трансфертов) </t>
  </si>
  <si>
    <t>к решению Совета народных депутатов Ерышевского сельского поселения Павловского муниципального  района Воронежской области 
от 25.12.2023г. №239</t>
  </si>
  <si>
    <t>Ведомственная структура расходов бюджета 
Ерышевского сельского поселения Павловского муниципального района Воронежской области 
на 2024 год и на плановый период 2025 и 2026 годов</t>
  </si>
  <si>
    <t>2026 год</t>
  </si>
  <si>
    <t>к решению Совета народных депутатов Ерышевского сельского поселения Павловского муниципального  района Воронежской области
от 25.12.2023г. №239</t>
  </si>
  <si>
    <t>к решению Совета народных депутатов Ерышевского сельского поселения Павловского муниципального  района Ваоронежской области  
от 25.12.2023г. №239</t>
  </si>
  <si>
    <t xml:space="preserve">Распределение бюджетных ассигнований по целевым статьям 
(муниципальным программам Ерышевского сельского поселения 
Павловского муниципального района Воронежской области), группам видов расходов, 
разделам, подразделам классификации бюджетам 
Ерышевского сельского поселения Павловского муниципального района Воронежской области 
на 2024 год и на плановый период 2025 и 2026 годов </t>
  </si>
  <si>
    <t>Распределение  бюджетных ассигнований 
по разделам,  подразделам,  целевым статьям (муниципальным программам                      Ерышевского сельского поселения Павловского муниципального района Воронежской области), 
группам видов расходов  классификации  расходов бюджета                                                      Ерышевского сельского поселения Павловского муниципального района Воронежской области
 на 2024 год и на плановый период 2025 и 2026 годов</t>
  </si>
  <si>
    <t>Приложение №3</t>
  </si>
  <si>
    <t xml:space="preserve">Финансовое обеспечение расходных обязательств,в рамках основного мероприятия "Культурно-досуговая деятельность и развитие народного творчества" подпрограммы "Развитие культуры  Ерышевского сельского поселения" муниципальной программы "Социально-экономическое развитие Ерышевского сельского поселения"  </t>
  </si>
  <si>
    <t>к решению Совета народных депутатов Ерышевского сельского поселения Павловского муниципального  района Воронежской области 
от 23.12.2024г. №317</t>
  </si>
  <si>
    <t>к решению Совета народных депутатов Ерышевского сельского поселения Павловского муниципального  района Воронежской области
от 23.12.2024г. №317</t>
  </si>
  <si>
    <t>к решению Совета народных депутатов Ерышевского сельского поселения Павловского муниципального  района Ваоронежской области  
от 23.12.2024г. №317</t>
  </si>
</sst>
</file>

<file path=xl/styles.xml><?xml version="1.0" encoding="utf-8"?>
<styleSheet xmlns="http://schemas.openxmlformats.org/spreadsheetml/2006/main">
  <numFmts count="2">
    <numFmt numFmtId="164" formatCode="0.0"/>
    <numFmt numFmtId="165" formatCode="#,##0.0"/>
  </numFmts>
  <fonts count="28">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84">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 fontId="24" fillId="0" borderId="10" xfId="0" applyNumberFormat="1" applyFont="1" applyFill="1" applyBorder="1" applyAlignment="1">
      <alignment horizontal="left" vertical="center" wrapText="1"/>
    </xf>
    <xf numFmtId="49" fontId="24" fillId="0" borderId="10" xfId="0" applyNumberFormat="1" applyFont="1" applyFill="1" applyBorder="1" applyAlignment="1">
      <alignment horizontal="center" wrapText="1"/>
    </xf>
    <xf numFmtId="1" fontId="24" fillId="0" borderId="10" xfId="0" applyNumberFormat="1" applyFont="1" applyFill="1" applyBorder="1" applyAlignment="1">
      <alignment horizontal="center"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0" fontId="22" fillId="0" borderId="12" xfId="0" applyFont="1" applyFill="1" applyBorder="1" applyAlignment="1">
      <alignment wrapText="1"/>
    </xf>
    <xf numFmtId="0" fontId="22" fillId="0" borderId="13" xfId="0" applyFont="1" applyFill="1" applyBorder="1" applyAlignment="1">
      <alignment wrapText="1"/>
    </xf>
    <xf numFmtId="0" fontId="22" fillId="0" borderId="14" xfId="0" applyFont="1" applyFill="1" applyBorder="1" applyAlignment="1">
      <alignment wrapText="1"/>
    </xf>
    <xf numFmtId="0" fontId="23" fillId="0" borderId="15" xfId="0" applyFont="1" applyFill="1" applyBorder="1" applyAlignment="1">
      <alignment horizontal="center" wrapText="1"/>
    </xf>
    <xf numFmtId="0" fontId="24" fillId="0" borderId="13" xfId="0" applyFont="1" applyFill="1" applyBorder="1" applyAlignment="1">
      <alignment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 fontId="22" fillId="0" borderId="22" xfId="0" applyNumberFormat="1" applyFont="1" applyFill="1" applyBorder="1" applyAlignment="1">
      <alignment horizontal="center" vertical="top" wrapText="1"/>
    </xf>
    <xf numFmtId="1" fontId="22" fillId="0" borderId="10"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0" fillId="0" borderId="0" xfId="0" applyNumberFormat="1" applyFont="1" applyFill="1" applyBorder="1" applyAlignment="1">
      <alignment horizontal="left" wrapText="1"/>
    </xf>
    <xf numFmtId="165" fontId="24" fillId="0" borderId="16" xfId="0" applyNumberFormat="1" applyFont="1" applyFill="1" applyBorder="1" applyAlignment="1">
      <alignment horizontal="left" vertical="top" wrapText="1"/>
    </xf>
    <xf numFmtId="165" fontId="24" fillId="0" borderId="16" xfId="0" applyNumberFormat="1" applyFont="1" applyFill="1" applyBorder="1" applyAlignment="1">
      <alignment horizontal="left" vertical="top"/>
    </xf>
    <xf numFmtId="165" fontId="22" fillId="0" borderId="16" xfId="0" applyNumberFormat="1" applyFont="1" applyFill="1" applyBorder="1" applyAlignment="1">
      <alignment horizontal="left" vertical="top" wrapText="1"/>
    </xf>
    <xf numFmtId="165" fontId="22" fillId="0" borderId="16" xfId="0" applyNumberFormat="1" applyFont="1" applyFill="1" applyBorder="1" applyAlignment="1">
      <alignment horizontal="left" vertical="top"/>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165" fontId="24" fillId="0" borderId="10" xfId="0" applyNumberFormat="1" applyFont="1" applyFill="1" applyBorder="1" applyAlignment="1">
      <alignment horizontal="center" wrapText="1"/>
    </xf>
    <xf numFmtId="165" fontId="24" fillId="0" borderId="10" xfId="0" applyNumberFormat="1" applyFont="1" applyFill="1" applyBorder="1" applyAlignment="1">
      <alignment horizontal="center"/>
    </xf>
    <xf numFmtId="165" fontId="22" fillId="0" borderId="10" xfId="0" applyNumberFormat="1" applyFont="1" applyFill="1" applyBorder="1" applyAlignment="1">
      <alignment horizontal="center" wrapText="1"/>
    </xf>
    <xf numFmtId="165" fontId="22" fillId="0" borderId="12" xfId="0" applyNumberFormat="1" applyFont="1" applyFill="1" applyBorder="1" applyAlignment="1">
      <alignment horizontal="center" wrapText="1"/>
    </xf>
    <xf numFmtId="165" fontId="22" fillId="0" borderId="14" xfId="0" applyNumberFormat="1" applyFont="1" applyFill="1" applyBorder="1" applyAlignment="1">
      <alignment horizontal="center" wrapText="1"/>
    </xf>
    <xf numFmtId="165" fontId="26" fillId="0" borderId="16" xfId="0" applyNumberFormat="1" applyFont="1" applyFill="1" applyBorder="1" applyAlignment="1">
      <alignment horizontal="center"/>
    </xf>
    <xf numFmtId="165" fontId="20" fillId="0" borderId="16" xfId="0" applyNumberFormat="1" applyFont="1" applyFill="1" applyBorder="1" applyAlignment="1">
      <alignment horizontal="center"/>
    </xf>
    <xf numFmtId="0" fontId="21" fillId="0" borderId="0" xfId="0" applyFont="1" applyFill="1" applyBorder="1" applyAlignment="1">
      <alignment horizontal="center" wrapText="1"/>
    </xf>
    <xf numFmtId="164" fontId="18" fillId="0" borderId="17" xfId="0" applyNumberFormat="1" applyFont="1" applyFill="1" applyBorder="1" applyAlignment="1">
      <alignment horizontal="left" vertical="center" wrapText="1"/>
    </xf>
    <xf numFmtId="49" fontId="18" fillId="0" borderId="18" xfId="0" applyNumberFormat="1" applyFont="1" applyFill="1" applyBorder="1" applyAlignment="1">
      <alignment horizontal="center"/>
    </xf>
    <xf numFmtId="1" fontId="18" fillId="0" borderId="18" xfId="0" applyNumberFormat="1" applyFont="1" applyFill="1" applyBorder="1" applyAlignment="1">
      <alignment horizontal="center"/>
    </xf>
    <xf numFmtId="0" fontId="22" fillId="0" borderId="18" xfId="0" applyFont="1" applyFill="1" applyBorder="1" applyAlignment="1">
      <alignment horizontal="center"/>
    </xf>
    <xf numFmtId="0" fontId="22" fillId="0" borderId="19" xfId="0" applyFont="1" applyFill="1" applyBorder="1" applyAlignment="1">
      <alignment horizontal="center"/>
    </xf>
    <xf numFmtId="165" fontId="24" fillId="0" borderId="10" xfId="0" applyNumberFormat="1" applyFont="1" applyFill="1" applyBorder="1" applyAlignment="1">
      <alignment horizontal="center" vertical="top" wrapText="1"/>
    </xf>
    <xf numFmtId="165" fontId="22" fillId="0" borderId="10" xfId="0" applyNumberFormat="1" applyFont="1" applyFill="1" applyBorder="1" applyAlignment="1">
      <alignment horizontal="left" vertical="top" wrapText="1"/>
    </xf>
    <xf numFmtId="165" fontId="22" fillId="0" borderId="20" xfId="0" applyNumberFormat="1" applyFont="1" applyFill="1" applyBorder="1" applyAlignment="1">
      <alignment horizontal="left" vertical="top" wrapText="1"/>
    </xf>
    <xf numFmtId="165" fontId="24" fillId="0" borderId="10" xfId="0" applyNumberFormat="1" applyFont="1" applyFill="1" applyBorder="1" applyAlignment="1">
      <alignment horizontal="left" vertical="top" wrapText="1"/>
    </xf>
    <xf numFmtId="165" fontId="24" fillId="0" borderId="20" xfId="0" applyNumberFormat="1" applyFont="1" applyFill="1" applyBorder="1" applyAlignment="1">
      <alignment horizontal="left" vertical="top" wrapText="1"/>
    </xf>
    <xf numFmtId="165" fontId="22" fillId="0" borderId="10" xfId="0" applyNumberFormat="1" applyFont="1" applyFill="1" applyBorder="1" applyAlignment="1">
      <alignment horizontal="left" vertical="top"/>
    </xf>
    <xf numFmtId="165" fontId="22" fillId="0" borderId="20" xfId="0" applyNumberFormat="1" applyFont="1" applyFill="1" applyBorder="1" applyAlignment="1">
      <alignment horizontal="left" vertical="top"/>
    </xf>
    <xf numFmtId="165" fontId="24" fillId="0" borderId="10" xfId="0" applyNumberFormat="1" applyFont="1" applyFill="1" applyBorder="1" applyAlignment="1">
      <alignment horizontal="left" vertical="top"/>
    </xf>
    <xf numFmtId="165" fontId="24" fillId="0" borderId="20" xfId="0" applyNumberFormat="1" applyFont="1" applyFill="1" applyBorder="1" applyAlignment="1">
      <alignment horizontal="left" vertical="top"/>
    </xf>
    <xf numFmtId="165" fontId="22" fillId="0" borderId="14" xfId="0" applyNumberFormat="1" applyFont="1" applyFill="1" applyBorder="1" applyAlignment="1">
      <alignment horizontal="left" vertical="top"/>
    </xf>
    <xf numFmtId="165" fontId="22" fillId="0" borderId="21" xfId="0" applyNumberFormat="1" applyFont="1" applyFill="1" applyBorder="1" applyAlignment="1">
      <alignment horizontal="left" vertical="top"/>
    </xf>
    <xf numFmtId="164" fontId="20" fillId="0" borderId="0" xfId="0" applyNumberFormat="1" applyFont="1" applyFill="1" applyBorder="1" applyAlignment="1">
      <alignment horizontal="left" vertical="center" wrapText="1"/>
    </xf>
    <xf numFmtId="164" fontId="20" fillId="0" borderId="0" xfId="0" applyNumberFormat="1" applyFont="1" applyFill="1" applyBorder="1" applyAlignment="1">
      <alignment horizontal="left" vertical="center" wrapText="1"/>
    </xf>
    <xf numFmtId="2" fontId="18" fillId="24" borderId="0" xfId="0" applyNumberFormat="1" applyFont="1" applyFill="1" applyAlignment="1">
      <alignment horizontal="center"/>
    </xf>
    <xf numFmtId="164" fontId="22" fillId="24" borderId="10" xfId="0" applyNumberFormat="1" applyFont="1" applyFill="1" applyBorder="1" applyAlignment="1">
      <alignment horizontal="center" vertical="center" wrapText="1"/>
    </xf>
    <xf numFmtId="165" fontId="24" fillId="24" borderId="10" xfId="0" applyNumberFormat="1" applyFont="1" applyFill="1" applyBorder="1" applyAlignment="1">
      <alignment horizontal="center" vertical="top" wrapText="1"/>
    </xf>
    <xf numFmtId="165" fontId="22" fillId="24" borderId="10" xfId="0" applyNumberFormat="1" applyFont="1" applyFill="1" applyBorder="1" applyAlignment="1">
      <alignment horizontal="center" vertical="top" wrapText="1"/>
    </xf>
    <xf numFmtId="165" fontId="22" fillId="24" borderId="10" xfId="0" applyNumberFormat="1" applyFont="1" applyFill="1" applyBorder="1" applyAlignment="1">
      <alignment horizontal="center" vertical="top"/>
    </xf>
    <xf numFmtId="165" fontId="24" fillId="24" borderId="10" xfId="0" applyNumberFormat="1" applyFont="1" applyFill="1" applyBorder="1" applyAlignment="1">
      <alignment horizontal="center" vertical="top"/>
    </xf>
    <xf numFmtId="165" fontId="22" fillId="24" borderId="14" xfId="0" applyNumberFormat="1" applyFont="1" applyFill="1" applyBorder="1" applyAlignment="1">
      <alignment horizontal="center" vertical="top"/>
    </xf>
    <xf numFmtId="0" fontId="23" fillId="24" borderId="0" xfId="0" applyFont="1" applyFill="1"/>
    <xf numFmtId="164" fontId="20" fillId="24" borderId="0" xfId="0" applyNumberFormat="1" applyFont="1" applyFill="1"/>
    <xf numFmtId="164" fontId="22" fillId="24" borderId="0" xfId="0" applyNumberFormat="1" applyFont="1" applyFill="1" applyAlignment="1">
      <alignment horizontal="center" vertical="top"/>
    </xf>
    <xf numFmtId="164" fontId="22" fillId="24" borderId="21" xfId="0" applyNumberFormat="1" applyFont="1" applyFill="1" applyBorder="1" applyAlignment="1">
      <alignment horizontal="center" vertical="top" wrapText="1"/>
    </xf>
    <xf numFmtId="165" fontId="24" fillId="24" borderId="20" xfId="0" applyNumberFormat="1" applyFont="1" applyFill="1" applyBorder="1" applyAlignment="1">
      <alignment horizontal="center" vertical="top" wrapText="1"/>
    </xf>
    <xf numFmtId="165" fontId="24" fillId="24" borderId="20" xfId="0" applyNumberFormat="1" applyFont="1" applyFill="1" applyBorder="1" applyAlignment="1">
      <alignment horizontal="center" vertical="top"/>
    </xf>
    <xf numFmtId="165" fontId="22" fillId="24" borderId="20" xfId="0" applyNumberFormat="1" applyFont="1" applyFill="1" applyBorder="1" applyAlignment="1">
      <alignment horizontal="center" vertical="top" wrapText="1"/>
    </xf>
    <xf numFmtId="165" fontId="22" fillId="24" borderId="20" xfId="0" applyNumberFormat="1" applyFont="1" applyFill="1" applyBorder="1" applyAlignment="1">
      <alignment horizontal="center" vertical="top"/>
    </xf>
    <xf numFmtId="164" fontId="20" fillId="24" borderId="0" xfId="0" applyNumberFormat="1" applyFont="1" applyFill="1" applyAlignment="1">
      <alignment horizontal="center" vertical="top"/>
    </xf>
    <xf numFmtId="164" fontId="20" fillId="24" borderId="0" xfId="0" applyNumberFormat="1" applyFont="1" applyFill="1" applyBorder="1" applyAlignment="1">
      <alignment horizontal="center" vertical="top"/>
    </xf>
    <xf numFmtId="164" fontId="23" fillId="24" borderId="0" xfId="0" applyNumberFormat="1" applyFont="1" applyFill="1" applyBorder="1" applyAlignment="1">
      <alignment horizontal="center" vertical="top"/>
    </xf>
    <xf numFmtId="164" fontId="19" fillId="24" borderId="0" xfId="0" applyNumberFormat="1" applyFont="1" applyFill="1" applyBorder="1" applyAlignment="1">
      <alignment horizontal="center" vertical="top"/>
    </xf>
    <xf numFmtId="164" fontId="19" fillId="24" borderId="0" xfId="0" applyNumberFormat="1" applyFont="1" applyFill="1" applyAlignment="1">
      <alignment horizontal="center" vertical="top"/>
    </xf>
    <xf numFmtId="0" fontId="0" fillId="0" borderId="0" xfId="0" applyAlignment="1">
      <alignment horizontal="left" wrapText="1"/>
    </xf>
    <xf numFmtId="0" fontId="20" fillId="0" borderId="0" xfId="0" applyFont="1" applyAlignment="1">
      <alignment horizontal="left"/>
    </xf>
    <xf numFmtId="1" fontId="20" fillId="0" borderId="0" xfId="0" applyNumberFormat="1" applyFont="1" applyFill="1" applyBorder="1" applyAlignment="1">
      <alignment horizontal="left" vertical="top" wrapText="1"/>
    </xf>
    <xf numFmtId="164" fontId="20" fillId="0" borderId="0" xfId="0" applyNumberFormat="1" applyFont="1" applyFill="1" applyBorder="1" applyAlignment="1">
      <alignment horizontal="right"/>
    </xf>
    <xf numFmtId="1" fontId="20" fillId="0" borderId="0" xfId="0" applyNumberFormat="1" applyFont="1" applyFill="1" applyBorder="1" applyAlignment="1">
      <alignment horizontal="left" wrapText="1"/>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8" xfId="0" applyNumberFormat="1" applyFont="1" applyFill="1" applyBorder="1" applyAlignment="1">
      <alignment horizontal="left" vertical="top"/>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1" fontId="24" fillId="0" borderId="13" xfId="0" applyNumberFormat="1" applyFont="1" applyFill="1" applyBorder="1" applyAlignment="1">
      <alignment horizontal="center" vertical="center" wrapText="1"/>
    </xf>
    <xf numFmtId="1" fontId="24" fillId="0" borderId="12" xfId="0" applyNumberFormat="1" applyFont="1" applyFill="1" applyBorder="1" applyAlignment="1">
      <alignment horizontal="center" vertical="center" wrapText="1"/>
    </xf>
    <xf numFmtId="49" fontId="24" fillId="0" borderId="13"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21" fillId="0" borderId="0" xfId="0" applyFont="1" applyFill="1" applyBorder="1" applyAlignment="1">
      <alignment horizontal="left" wrapText="1"/>
    </xf>
    <xf numFmtId="0" fontId="26" fillId="0" borderId="0" xfId="0" applyFont="1" applyFill="1" applyBorder="1" applyAlignment="1">
      <alignment horizontal="center" vertical="top"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49" fontId="22" fillId="0" borderId="10" xfId="0" applyNumberFormat="1" applyFont="1" applyFill="1" applyBorder="1" applyAlignment="1">
      <alignment horizontal="center" vertical="center" wrapText="1"/>
    </xf>
    <xf numFmtId="164" fontId="22" fillId="0" borderId="11" xfId="0" applyNumberFormat="1" applyFont="1" applyFill="1" applyBorder="1" applyAlignment="1">
      <alignment horizontal="center" vertical="center" wrapText="1"/>
    </xf>
    <xf numFmtId="164" fontId="22" fillId="0" borderId="23" xfId="0" applyNumberFormat="1" applyFont="1" applyFill="1" applyBorder="1" applyAlignment="1">
      <alignment horizontal="center" vertical="center" wrapText="1"/>
    </xf>
    <xf numFmtId="164" fontId="22" fillId="0" borderId="24" xfId="0" applyNumberFormat="1" applyFont="1" applyFill="1" applyBorder="1" applyAlignment="1">
      <alignment horizontal="center" vertical="center" wrapText="1"/>
    </xf>
    <xf numFmtId="2" fontId="18" fillId="0" borderId="25" xfId="0" applyNumberFormat="1" applyFont="1" applyFill="1" applyBorder="1" applyAlignment="1">
      <alignment horizontal="center"/>
    </xf>
    <xf numFmtId="0" fontId="20" fillId="0" borderId="0" xfId="0" applyFont="1" applyAlignment="1">
      <alignment horizontal="left" wrapText="1"/>
    </xf>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2"/>
  <dimension ref="A2:I178"/>
  <sheetViews>
    <sheetView view="pageBreakPreview" topLeftCell="A6" zoomScale="90" zoomScaleSheetLayoutView="90" workbookViewId="0">
      <selection activeCell="J19" sqref="J19"/>
    </sheetView>
  </sheetViews>
  <sheetFormatPr defaultRowHeight="12.75"/>
  <cols>
    <col min="1" max="1" width="43.5703125" customWidth="1"/>
    <col min="2" max="2" width="5.7109375" customWidth="1"/>
    <col min="3" max="3" width="4.85546875" customWidth="1"/>
    <col min="4" max="4" width="4" customWidth="1"/>
    <col min="5" max="5" width="15" customWidth="1"/>
    <col min="6" max="6" width="6.7109375" customWidth="1"/>
    <col min="7" max="7" width="13.42578125" style="152" customWidth="1"/>
    <col min="8" max="9" width="9.28515625" customWidth="1"/>
  </cols>
  <sheetData>
    <row r="2" spans="1:9" ht="20.25" customHeight="1">
      <c r="D2" s="154" t="s">
        <v>140</v>
      </c>
      <c r="E2" s="154"/>
      <c r="F2" s="154"/>
      <c r="G2" s="154"/>
      <c r="H2" s="154"/>
      <c r="I2" s="154"/>
    </row>
    <row r="3" spans="1:9" ht="70.5" customHeight="1">
      <c r="D3" s="155" t="s">
        <v>142</v>
      </c>
      <c r="E3" s="155"/>
      <c r="F3" s="155"/>
      <c r="G3" s="155"/>
      <c r="H3" s="155"/>
      <c r="I3" s="155"/>
    </row>
    <row r="4" spans="1:9" s="5" customFormat="1" ht="22.5" customHeight="1">
      <c r="A4" s="1"/>
      <c r="B4" s="6"/>
      <c r="C4" s="7"/>
      <c r="D4" s="157" t="s">
        <v>130</v>
      </c>
      <c r="E4" s="157"/>
      <c r="F4" s="157"/>
      <c r="G4" s="157"/>
      <c r="H4" s="157"/>
      <c r="I4" s="157"/>
    </row>
    <row r="5" spans="1:9" s="5" customFormat="1" ht="76.5" customHeight="1">
      <c r="A5" s="57"/>
      <c r="B5" s="58"/>
      <c r="C5" s="59"/>
      <c r="D5" s="155" t="s">
        <v>133</v>
      </c>
      <c r="E5" s="155"/>
      <c r="F5" s="155"/>
      <c r="G5" s="155"/>
      <c r="H5" s="155"/>
      <c r="I5" s="155"/>
    </row>
    <row r="6" spans="1:9" s="4" customFormat="1" ht="84" customHeight="1">
      <c r="A6" s="160" t="s">
        <v>134</v>
      </c>
      <c r="B6" s="160"/>
      <c r="C6" s="160"/>
      <c r="D6" s="160"/>
      <c r="E6" s="160"/>
      <c r="F6" s="160"/>
      <c r="G6" s="160"/>
      <c r="H6" s="160"/>
      <c r="I6" s="160"/>
    </row>
    <row r="7" spans="1:9" s="4" customFormat="1" ht="16.5" customHeight="1">
      <c r="A7" s="57"/>
      <c r="B7" s="60"/>
      <c r="C7" s="61"/>
      <c r="D7" s="61"/>
      <c r="E7" s="62"/>
      <c r="F7" s="61"/>
      <c r="G7" s="142"/>
      <c r="H7" s="161" t="s">
        <v>123</v>
      </c>
      <c r="I7" s="161"/>
    </row>
    <row r="8" spans="1:9" s="10" customFormat="1" ht="33.75" customHeight="1">
      <c r="A8" s="162" t="s">
        <v>0</v>
      </c>
      <c r="B8" s="164" t="s">
        <v>1</v>
      </c>
      <c r="C8" s="165" t="s">
        <v>2</v>
      </c>
      <c r="D8" s="165" t="s">
        <v>3</v>
      </c>
      <c r="E8" s="166" t="s">
        <v>4</v>
      </c>
      <c r="F8" s="158" t="s">
        <v>5</v>
      </c>
      <c r="G8" s="159" t="s">
        <v>124</v>
      </c>
      <c r="H8" s="159"/>
      <c r="I8" s="159"/>
    </row>
    <row r="9" spans="1:9" s="11" customFormat="1" ht="42.75" customHeight="1">
      <c r="A9" s="163"/>
      <c r="B9" s="164"/>
      <c r="C9" s="165"/>
      <c r="D9" s="165"/>
      <c r="E9" s="167"/>
      <c r="F9" s="158"/>
      <c r="G9" s="143" t="s">
        <v>126</v>
      </c>
      <c r="H9" s="94" t="s">
        <v>127</v>
      </c>
      <c r="I9" s="94" t="s">
        <v>135</v>
      </c>
    </row>
    <row r="10" spans="1:9" s="11" customFormat="1" ht="24" customHeight="1">
      <c r="A10" s="64" t="s">
        <v>6</v>
      </c>
      <c r="B10" s="65"/>
      <c r="C10" s="66"/>
      <c r="D10" s="66"/>
      <c r="E10" s="64"/>
      <c r="F10" s="67"/>
      <c r="G10" s="144">
        <f>G11+G41</f>
        <v>14540.499999999998</v>
      </c>
      <c r="H10" s="101">
        <f>H11+H41</f>
        <v>1913.6</v>
      </c>
      <c r="I10" s="101">
        <f>I11+I41</f>
        <v>1955.8</v>
      </c>
    </row>
    <row r="11" spans="1:9" s="18" customFormat="1" ht="63">
      <c r="A11" s="68" t="s">
        <v>125</v>
      </c>
      <c r="B11" s="64">
        <v>914</v>
      </c>
      <c r="C11" s="69"/>
      <c r="D11" s="69"/>
      <c r="E11" s="70"/>
      <c r="F11" s="71"/>
      <c r="G11" s="145">
        <f>SUM(G12:G39)+G40</f>
        <v>14540.499999999998</v>
      </c>
      <c r="H11" s="102">
        <f>SUM(H12:H40)</f>
        <v>1913.6</v>
      </c>
      <c r="I11" s="102">
        <f>SUM(I12:I40)</f>
        <v>1955.8</v>
      </c>
    </row>
    <row r="12" spans="1:9" s="20" customFormat="1" ht="258" customHeight="1">
      <c r="A12" s="72" t="s">
        <v>7</v>
      </c>
      <c r="B12" s="63">
        <v>914</v>
      </c>
      <c r="C12" s="69" t="s">
        <v>8</v>
      </c>
      <c r="D12" s="69" t="s">
        <v>9</v>
      </c>
      <c r="E12" s="70" t="s">
        <v>10</v>
      </c>
      <c r="F12" s="71" t="s">
        <v>11</v>
      </c>
      <c r="G12" s="146">
        <v>1143.5999999999999</v>
      </c>
      <c r="H12" s="103">
        <v>472.5</v>
      </c>
      <c r="I12" s="103">
        <v>472.5</v>
      </c>
    </row>
    <row r="13" spans="1:9" s="18" customFormat="1" ht="273" customHeight="1">
      <c r="A13" s="73" t="s">
        <v>12</v>
      </c>
      <c r="B13" s="63">
        <v>914</v>
      </c>
      <c r="C13" s="69" t="s">
        <v>8</v>
      </c>
      <c r="D13" s="69" t="s">
        <v>13</v>
      </c>
      <c r="E13" s="70" t="s">
        <v>14</v>
      </c>
      <c r="F13" s="71" t="s">
        <v>11</v>
      </c>
      <c r="G13" s="147">
        <v>955.6</v>
      </c>
      <c r="H13" s="104">
        <v>444.6</v>
      </c>
      <c r="I13" s="104">
        <v>444.6</v>
      </c>
    </row>
    <row r="14" spans="1:9" s="18" customFormat="1" ht="189">
      <c r="A14" s="73" t="s">
        <v>15</v>
      </c>
      <c r="B14" s="63">
        <v>914</v>
      </c>
      <c r="C14" s="69" t="s">
        <v>8</v>
      </c>
      <c r="D14" s="69" t="s">
        <v>13</v>
      </c>
      <c r="E14" s="70" t="s">
        <v>14</v>
      </c>
      <c r="F14" s="71" t="s">
        <v>16</v>
      </c>
      <c r="G14" s="147">
        <v>1490.5</v>
      </c>
      <c r="H14" s="104">
        <v>238.1</v>
      </c>
      <c r="I14" s="104">
        <v>236.9</v>
      </c>
    </row>
    <row r="15" spans="1:9" s="20" customFormat="1" ht="173.25">
      <c r="A15" s="74" t="s">
        <v>17</v>
      </c>
      <c r="B15" s="97">
        <v>914</v>
      </c>
      <c r="C15" s="69" t="s">
        <v>8</v>
      </c>
      <c r="D15" s="69" t="s">
        <v>13</v>
      </c>
      <c r="E15" s="70" t="s">
        <v>14</v>
      </c>
      <c r="F15" s="71" t="s">
        <v>18</v>
      </c>
      <c r="G15" s="146">
        <v>15.5</v>
      </c>
      <c r="H15" s="103">
        <v>17</v>
      </c>
      <c r="I15" s="103">
        <v>17</v>
      </c>
    </row>
    <row r="16" spans="1:9" s="20" customFormat="1" ht="0.75" hidden="1" customHeight="1">
      <c r="A16" s="74" t="s">
        <v>111</v>
      </c>
      <c r="B16" s="97">
        <v>914</v>
      </c>
      <c r="C16" s="69" t="s">
        <v>8</v>
      </c>
      <c r="D16" s="69" t="s">
        <v>110</v>
      </c>
      <c r="E16" s="70" t="s">
        <v>113</v>
      </c>
      <c r="F16" s="71" t="s">
        <v>18</v>
      </c>
      <c r="G16" s="146">
        <v>0</v>
      </c>
      <c r="H16" s="103">
        <v>0</v>
      </c>
      <c r="I16" s="103">
        <v>0</v>
      </c>
    </row>
    <row r="17" spans="1:9" s="20" customFormat="1" ht="110.25" hidden="1">
      <c r="A17" s="74" t="s">
        <v>112</v>
      </c>
      <c r="B17" s="63">
        <v>914</v>
      </c>
      <c r="C17" s="69" t="s">
        <v>8</v>
      </c>
      <c r="D17" s="69" t="s">
        <v>110</v>
      </c>
      <c r="E17" s="70" t="s">
        <v>114</v>
      </c>
      <c r="F17" s="71" t="s">
        <v>18</v>
      </c>
      <c r="G17" s="146">
        <v>0</v>
      </c>
      <c r="H17" s="103">
        <v>0</v>
      </c>
      <c r="I17" s="103">
        <v>0</v>
      </c>
    </row>
    <row r="18" spans="1:9" s="4" customFormat="1" ht="227.25" customHeight="1">
      <c r="A18" s="73" t="s">
        <v>19</v>
      </c>
      <c r="B18" s="75">
        <v>914</v>
      </c>
      <c r="C18" s="76" t="s">
        <v>8</v>
      </c>
      <c r="D18" s="76" t="s">
        <v>20</v>
      </c>
      <c r="E18" s="77" t="s">
        <v>21</v>
      </c>
      <c r="F18" s="78" t="s">
        <v>16</v>
      </c>
      <c r="G18" s="147">
        <v>3067.8</v>
      </c>
      <c r="H18" s="104">
        <v>8</v>
      </c>
      <c r="I18" s="104">
        <v>8</v>
      </c>
    </row>
    <row r="19" spans="1:9" s="20" customFormat="1" ht="209.25" customHeight="1">
      <c r="A19" s="74" t="s">
        <v>22</v>
      </c>
      <c r="B19" s="63">
        <v>914</v>
      </c>
      <c r="C19" s="69" t="s">
        <v>8</v>
      </c>
      <c r="D19" s="69" t="s">
        <v>20</v>
      </c>
      <c r="E19" s="70" t="s">
        <v>21</v>
      </c>
      <c r="F19" s="71" t="s">
        <v>23</v>
      </c>
      <c r="G19" s="146">
        <v>915.2</v>
      </c>
      <c r="H19" s="103">
        <v>100</v>
      </c>
      <c r="I19" s="103">
        <v>100</v>
      </c>
    </row>
    <row r="20" spans="1:9" s="20" customFormat="1" ht="210.75" customHeight="1">
      <c r="A20" s="74" t="s">
        <v>24</v>
      </c>
      <c r="B20" s="63">
        <v>914</v>
      </c>
      <c r="C20" s="69" t="s">
        <v>8</v>
      </c>
      <c r="D20" s="69" t="s">
        <v>20</v>
      </c>
      <c r="E20" s="70" t="s">
        <v>21</v>
      </c>
      <c r="F20" s="71" t="s">
        <v>18</v>
      </c>
      <c r="G20" s="146">
        <v>1.2</v>
      </c>
      <c r="H20" s="103">
        <v>1.2</v>
      </c>
      <c r="I20" s="103">
        <v>1.2</v>
      </c>
    </row>
    <row r="21" spans="1:9" s="20" customFormat="1" ht="322.5" customHeight="1">
      <c r="A21" s="73" t="s">
        <v>25</v>
      </c>
      <c r="B21" s="63">
        <v>914</v>
      </c>
      <c r="C21" s="69" t="s">
        <v>9</v>
      </c>
      <c r="D21" s="69" t="s">
        <v>26</v>
      </c>
      <c r="E21" s="70" t="s">
        <v>27</v>
      </c>
      <c r="F21" s="71" t="s">
        <v>11</v>
      </c>
      <c r="G21" s="146">
        <v>123</v>
      </c>
      <c r="H21" s="103">
        <v>122.8</v>
      </c>
      <c r="I21" s="103">
        <v>122.8</v>
      </c>
    </row>
    <row r="22" spans="1:9" s="20" customFormat="1" ht="261" customHeight="1">
      <c r="A22" s="73" t="s">
        <v>28</v>
      </c>
      <c r="B22" s="63">
        <v>914</v>
      </c>
      <c r="C22" s="69" t="s">
        <v>9</v>
      </c>
      <c r="D22" s="69" t="s">
        <v>26</v>
      </c>
      <c r="E22" s="70" t="s">
        <v>27</v>
      </c>
      <c r="F22" s="71" t="s">
        <v>16</v>
      </c>
      <c r="G22" s="146">
        <v>13.2</v>
      </c>
      <c r="H22" s="103">
        <v>27</v>
      </c>
      <c r="I22" s="103">
        <v>41</v>
      </c>
    </row>
    <row r="23" spans="1:9" s="20" customFormat="1" ht="272.25" customHeight="1">
      <c r="A23" s="72" t="s">
        <v>99</v>
      </c>
      <c r="B23" s="63">
        <v>914</v>
      </c>
      <c r="C23" s="69" t="s">
        <v>26</v>
      </c>
      <c r="D23" s="69" t="s">
        <v>98</v>
      </c>
      <c r="E23" s="70" t="s">
        <v>30</v>
      </c>
      <c r="F23" s="71" t="s">
        <v>16</v>
      </c>
      <c r="G23" s="146">
        <v>535.5</v>
      </c>
      <c r="H23" s="103">
        <v>0.2</v>
      </c>
      <c r="I23" s="103">
        <v>0.2</v>
      </c>
    </row>
    <row r="24" spans="1:9" s="20" customFormat="1" ht="204.75">
      <c r="A24" s="74" t="s">
        <v>31</v>
      </c>
      <c r="B24" s="63">
        <v>914</v>
      </c>
      <c r="C24" s="69" t="s">
        <v>13</v>
      </c>
      <c r="D24" s="69" t="s">
        <v>29</v>
      </c>
      <c r="E24" s="70" t="s">
        <v>32</v>
      </c>
      <c r="F24" s="71" t="s">
        <v>16</v>
      </c>
      <c r="G24" s="146">
        <v>609.5</v>
      </c>
      <c r="H24" s="103">
        <v>0</v>
      </c>
      <c r="I24" s="103">
        <v>0</v>
      </c>
    </row>
    <row r="25" spans="1:9" s="20" customFormat="1" ht="211.5" customHeight="1">
      <c r="A25" s="74" t="s">
        <v>89</v>
      </c>
      <c r="B25" s="99">
        <v>914</v>
      </c>
      <c r="C25" s="69" t="s">
        <v>13</v>
      </c>
      <c r="D25" s="69" t="s">
        <v>87</v>
      </c>
      <c r="E25" s="70" t="s">
        <v>88</v>
      </c>
      <c r="F25" s="71" t="s">
        <v>16</v>
      </c>
      <c r="G25" s="146">
        <v>1997.3</v>
      </c>
      <c r="H25" s="103">
        <v>0</v>
      </c>
      <c r="I25" s="103">
        <v>0</v>
      </c>
    </row>
    <row r="26" spans="1:9" s="20" customFormat="1" ht="211.5" customHeight="1">
      <c r="A26" s="74" t="s">
        <v>89</v>
      </c>
      <c r="B26" s="63">
        <v>914</v>
      </c>
      <c r="C26" s="69" t="s">
        <v>34</v>
      </c>
      <c r="D26" s="69" t="s">
        <v>26</v>
      </c>
      <c r="E26" s="70" t="s">
        <v>121</v>
      </c>
      <c r="F26" s="71" t="s">
        <v>16</v>
      </c>
      <c r="G26" s="146">
        <v>46.1</v>
      </c>
      <c r="H26" s="103">
        <v>2.5</v>
      </c>
      <c r="I26" s="103">
        <v>2.4</v>
      </c>
    </row>
    <row r="27" spans="1:9" s="20" customFormat="1" ht="157.5">
      <c r="A27" s="74" t="s">
        <v>33</v>
      </c>
      <c r="B27" s="63">
        <v>914</v>
      </c>
      <c r="C27" s="69" t="s">
        <v>34</v>
      </c>
      <c r="D27" s="69" t="s">
        <v>26</v>
      </c>
      <c r="E27" s="70" t="s">
        <v>35</v>
      </c>
      <c r="F27" s="71" t="s">
        <v>16</v>
      </c>
      <c r="G27" s="146">
        <v>107.7</v>
      </c>
      <c r="H27" s="103">
        <v>30.5</v>
      </c>
      <c r="I27" s="103">
        <v>30.5</v>
      </c>
    </row>
    <row r="28" spans="1:9" s="20" customFormat="1" ht="173.25">
      <c r="A28" s="72" t="s">
        <v>36</v>
      </c>
      <c r="B28" s="63">
        <v>914</v>
      </c>
      <c r="C28" s="69" t="s">
        <v>34</v>
      </c>
      <c r="D28" s="69" t="s">
        <v>26</v>
      </c>
      <c r="E28" s="70" t="s">
        <v>37</v>
      </c>
      <c r="F28" s="71" t="s">
        <v>16</v>
      </c>
      <c r="G28" s="146">
        <v>4.5</v>
      </c>
      <c r="H28" s="103">
        <v>0.5</v>
      </c>
      <c r="I28" s="103">
        <v>0.5</v>
      </c>
    </row>
    <row r="29" spans="1:9" s="20" customFormat="1" ht="157.5">
      <c r="A29" s="72" t="s">
        <v>38</v>
      </c>
      <c r="B29" s="63">
        <v>914</v>
      </c>
      <c r="C29" s="69" t="s">
        <v>34</v>
      </c>
      <c r="D29" s="69" t="s">
        <v>26</v>
      </c>
      <c r="E29" s="69" t="s">
        <v>39</v>
      </c>
      <c r="F29" s="71" t="s">
        <v>16</v>
      </c>
      <c r="G29" s="146">
        <v>0</v>
      </c>
      <c r="H29" s="103">
        <v>7</v>
      </c>
      <c r="I29" s="103">
        <v>0</v>
      </c>
    </row>
    <row r="30" spans="1:9" s="20" customFormat="1" ht="157.5">
      <c r="A30" s="72" t="s">
        <v>38</v>
      </c>
      <c r="B30" s="63">
        <v>914</v>
      </c>
      <c r="C30" s="69" t="s">
        <v>34</v>
      </c>
      <c r="D30" s="69" t="s">
        <v>26</v>
      </c>
      <c r="E30" s="69" t="s">
        <v>39</v>
      </c>
      <c r="F30" s="71" t="s">
        <v>18</v>
      </c>
      <c r="G30" s="146">
        <v>0</v>
      </c>
      <c r="H30" s="103">
        <v>0</v>
      </c>
      <c r="I30" s="103">
        <v>0</v>
      </c>
    </row>
    <row r="31" spans="1:9" s="20" customFormat="1" ht="157.5">
      <c r="A31" s="72" t="s">
        <v>40</v>
      </c>
      <c r="B31" s="63">
        <v>914</v>
      </c>
      <c r="C31" s="69" t="s">
        <v>34</v>
      </c>
      <c r="D31" s="69" t="s">
        <v>26</v>
      </c>
      <c r="E31" s="70" t="s">
        <v>41</v>
      </c>
      <c r="F31" s="71" t="s">
        <v>16</v>
      </c>
      <c r="G31" s="146">
        <v>0</v>
      </c>
      <c r="H31" s="103">
        <v>0</v>
      </c>
      <c r="I31" s="103">
        <v>0</v>
      </c>
    </row>
    <row r="32" spans="1:9" s="20" customFormat="1" ht="157.5">
      <c r="A32" s="72" t="s">
        <v>42</v>
      </c>
      <c r="B32" s="63">
        <v>914</v>
      </c>
      <c r="C32" s="69" t="s">
        <v>34</v>
      </c>
      <c r="D32" s="69" t="s">
        <v>26</v>
      </c>
      <c r="E32" s="70" t="s">
        <v>43</v>
      </c>
      <c r="F32" s="71" t="s">
        <v>16</v>
      </c>
      <c r="G32" s="146">
        <v>70.5</v>
      </c>
      <c r="H32" s="103">
        <v>21</v>
      </c>
      <c r="I32" s="103">
        <v>38</v>
      </c>
    </row>
    <row r="33" spans="1:9" s="20" customFormat="1" ht="179.25" customHeight="1">
      <c r="A33" s="72" t="s">
        <v>95</v>
      </c>
      <c r="B33" s="93">
        <v>914</v>
      </c>
      <c r="C33" s="69" t="s">
        <v>34</v>
      </c>
      <c r="D33" s="69" t="s">
        <v>26</v>
      </c>
      <c r="E33" s="70" t="s">
        <v>96</v>
      </c>
      <c r="F33" s="71" t="s">
        <v>16</v>
      </c>
      <c r="G33" s="146">
        <v>38.299999999999997</v>
      </c>
      <c r="H33" s="103">
        <v>1.5</v>
      </c>
      <c r="I33" s="103">
        <v>1.8</v>
      </c>
    </row>
    <row r="34" spans="1:9" s="20" customFormat="1" ht="189">
      <c r="A34" s="72" t="s">
        <v>108</v>
      </c>
      <c r="B34" s="63">
        <v>914</v>
      </c>
      <c r="C34" s="69" t="s">
        <v>34</v>
      </c>
      <c r="D34" s="69" t="s">
        <v>26</v>
      </c>
      <c r="E34" s="70" t="s">
        <v>107</v>
      </c>
      <c r="F34" s="71" t="s">
        <v>16</v>
      </c>
      <c r="G34" s="146">
        <v>0.5</v>
      </c>
      <c r="H34" s="103">
        <v>0</v>
      </c>
      <c r="I34" s="103">
        <v>0</v>
      </c>
    </row>
    <row r="35" spans="1:9" s="20" customFormat="1" ht="207" customHeight="1">
      <c r="A35" s="74" t="s">
        <v>93</v>
      </c>
      <c r="B35" s="63">
        <v>914</v>
      </c>
      <c r="C35" s="69" t="s">
        <v>34</v>
      </c>
      <c r="D35" s="69" t="s">
        <v>26</v>
      </c>
      <c r="E35" s="70" t="s">
        <v>94</v>
      </c>
      <c r="F35" s="71" t="s">
        <v>16</v>
      </c>
      <c r="G35" s="146">
        <v>10</v>
      </c>
      <c r="H35" s="103">
        <v>0.5</v>
      </c>
      <c r="I35" s="103">
        <v>0.5</v>
      </c>
    </row>
    <row r="36" spans="1:9" s="20" customFormat="1" ht="161.25" customHeight="1">
      <c r="A36" s="74" t="s">
        <v>141</v>
      </c>
      <c r="B36" s="99">
        <v>914</v>
      </c>
      <c r="C36" s="69" t="s">
        <v>52</v>
      </c>
      <c r="D36" s="69" t="s">
        <v>8</v>
      </c>
      <c r="E36" s="70" t="s">
        <v>53</v>
      </c>
      <c r="F36" s="71" t="s">
        <v>16</v>
      </c>
      <c r="G36" s="146">
        <v>1109.8</v>
      </c>
      <c r="H36" s="103"/>
      <c r="I36" s="103"/>
    </row>
    <row r="37" spans="1:9" s="20" customFormat="1" ht="204" customHeight="1">
      <c r="A37" s="74" t="s">
        <v>132</v>
      </c>
      <c r="B37" s="99">
        <v>914</v>
      </c>
      <c r="C37" s="69" t="s">
        <v>52</v>
      </c>
      <c r="D37" s="69" t="s">
        <v>8</v>
      </c>
      <c r="E37" s="70" t="s">
        <v>53</v>
      </c>
      <c r="F37" s="71" t="s">
        <v>23</v>
      </c>
      <c r="G37" s="146">
        <v>2090</v>
      </c>
      <c r="H37" s="103">
        <v>353.6</v>
      </c>
      <c r="I37" s="103">
        <v>372.8</v>
      </c>
    </row>
    <row r="38" spans="1:9" s="20" customFormat="1" ht="242.25" customHeight="1">
      <c r="A38" s="72" t="s">
        <v>44</v>
      </c>
      <c r="B38" s="63">
        <v>914</v>
      </c>
      <c r="C38" s="69" t="s">
        <v>45</v>
      </c>
      <c r="D38" s="69" t="s">
        <v>8</v>
      </c>
      <c r="E38" s="70" t="s">
        <v>46</v>
      </c>
      <c r="F38" s="71" t="s">
        <v>47</v>
      </c>
      <c r="G38" s="146">
        <v>195.2</v>
      </c>
      <c r="H38" s="103">
        <v>65</v>
      </c>
      <c r="I38" s="103">
        <v>65</v>
      </c>
    </row>
    <row r="39" spans="1:9" s="20" customFormat="1" ht="240" customHeight="1">
      <c r="A39" s="74" t="s">
        <v>48</v>
      </c>
      <c r="B39" s="91">
        <v>914</v>
      </c>
      <c r="C39" s="69" t="s">
        <v>45</v>
      </c>
      <c r="D39" s="69" t="s">
        <v>26</v>
      </c>
      <c r="E39" s="70" t="s">
        <v>49</v>
      </c>
      <c r="F39" s="71" t="s">
        <v>47</v>
      </c>
      <c r="G39" s="146"/>
      <c r="H39" s="103">
        <v>0</v>
      </c>
      <c r="I39" s="103">
        <v>0</v>
      </c>
    </row>
    <row r="40" spans="1:9" s="20" customFormat="1" ht="141.75">
      <c r="A40" s="74" t="s">
        <v>101</v>
      </c>
      <c r="B40" s="63">
        <v>914</v>
      </c>
      <c r="C40" s="69" t="s">
        <v>20</v>
      </c>
      <c r="D40" s="69" t="s">
        <v>8</v>
      </c>
      <c r="E40" s="70" t="s">
        <v>102</v>
      </c>
      <c r="F40" s="71" t="s">
        <v>103</v>
      </c>
      <c r="G40" s="146">
        <v>0</v>
      </c>
      <c r="H40" s="103">
        <v>0.1</v>
      </c>
      <c r="I40" s="103">
        <v>0.1</v>
      </c>
    </row>
    <row r="41" spans="1:9" s="18" customFormat="1" ht="0.75" customHeight="1">
      <c r="A41" s="79" t="s">
        <v>50</v>
      </c>
      <c r="B41" s="64">
        <v>970</v>
      </c>
      <c r="C41" s="80"/>
      <c r="D41" s="80"/>
      <c r="E41" s="81"/>
      <c r="F41" s="82"/>
      <c r="G41" s="144">
        <f>SUM(G42:G46)</f>
        <v>0</v>
      </c>
      <c r="H41" s="101">
        <f>SUM(H42:H46)</f>
        <v>0</v>
      </c>
      <c r="I41" s="101">
        <f>SUM(I42:I46)</f>
        <v>0</v>
      </c>
    </row>
    <row r="42" spans="1:9" s="18" customFormat="1" ht="254.25" hidden="1" customHeight="1">
      <c r="A42" s="73" t="s">
        <v>51</v>
      </c>
      <c r="B42" s="63">
        <v>970</v>
      </c>
      <c r="C42" s="69" t="s">
        <v>52</v>
      </c>
      <c r="D42" s="69" t="s">
        <v>8</v>
      </c>
      <c r="E42" s="69" t="s">
        <v>53</v>
      </c>
      <c r="F42" s="71" t="s">
        <v>11</v>
      </c>
      <c r="G42" s="146">
        <v>0</v>
      </c>
      <c r="H42" s="103">
        <v>0</v>
      </c>
      <c r="I42" s="104">
        <v>0</v>
      </c>
    </row>
    <row r="43" spans="1:9" s="18" customFormat="1" ht="191.25" hidden="1" customHeight="1">
      <c r="A43" s="73" t="s">
        <v>119</v>
      </c>
      <c r="B43" s="98">
        <v>970</v>
      </c>
      <c r="C43" s="69" t="s">
        <v>52</v>
      </c>
      <c r="D43" s="69" t="s">
        <v>8</v>
      </c>
      <c r="E43" s="69" t="s">
        <v>53</v>
      </c>
      <c r="F43" s="71" t="s">
        <v>16</v>
      </c>
      <c r="G43" s="146">
        <v>0</v>
      </c>
      <c r="H43" s="103">
        <v>0</v>
      </c>
      <c r="I43" s="104">
        <v>0</v>
      </c>
    </row>
    <row r="44" spans="1:9" s="18" customFormat="1" ht="0.75" hidden="1" customHeight="1">
      <c r="A44" s="73" t="s">
        <v>120</v>
      </c>
      <c r="B44" s="98">
        <v>970</v>
      </c>
      <c r="C44" s="69" t="s">
        <v>52</v>
      </c>
      <c r="D44" s="69" t="s">
        <v>8</v>
      </c>
      <c r="E44" s="69" t="s">
        <v>116</v>
      </c>
      <c r="F44" s="71" t="s">
        <v>16</v>
      </c>
      <c r="G44" s="146">
        <v>0</v>
      </c>
      <c r="H44" s="103">
        <v>0</v>
      </c>
      <c r="I44" s="104">
        <v>0</v>
      </c>
    </row>
    <row r="45" spans="1:9" s="18" customFormat="1" ht="191.25" hidden="1" customHeight="1">
      <c r="A45" s="73" t="s">
        <v>118</v>
      </c>
      <c r="B45" s="63">
        <v>970</v>
      </c>
      <c r="C45" s="69" t="s">
        <v>52</v>
      </c>
      <c r="D45" s="69" t="s">
        <v>8</v>
      </c>
      <c r="E45" s="69" t="s">
        <v>117</v>
      </c>
      <c r="F45" s="71" t="s">
        <v>16</v>
      </c>
      <c r="G45" s="146">
        <v>0</v>
      </c>
      <c r="H45" s="103">
        <v>0</v>
      </c>
      <c r="I45" s="104">
        <v>0</v>
      </c>
    </row>
    <row r="46" spans="1:9" s="18" customFormat="1" ht="173.25" hidden="1">
      <c r="A46" s="73" t="s">
        <v>55</v>
      </c>
      <c r="B46" s="63">
        <v>970</v>
      </c>
      <c r="C46" s="69" t="s">
        <v>52</v>
      </c>
      <c r="D46" s="69" t="s">
        <v>8</v>
      </c>
      <c r="E46" s="69" t="s">
        <v>53</v>
      </c>
      <c r="F46" s="71" t="s">
        <v>18</v>
      </c>
      <c r="G46" s="146">
        <v>0</v>
      </c>
      <c r="H46" s="103">
        <v>0</v>
      </c>
      <c r="I46" s="104">
        <v>0</v>
      </c>
    </row>
    <row r="47" spans="1:9" s="18" customFormat="1" ht="27" customHeight="1">
      <c r="A47" s="68" t="s">
        <v>6</v>
      </c>
      <c r="B47" s="63"/>
      <c r="C47" s="69"/>
      <c r="D47" s="69"/>
      <c r="E47" s="70"/>
      <c r="F47" s="71"/>
      <c r="G47" s="145">
        <f>G41+G11</f>
        <v>14540.499999999998</v>
      </c>
      <c r="H47" s="102">
        <f>H41+H11</f>
        <v>1913.6</v>
      </c>
      <c r="I47" s="102">
        <f>I41+I11</f>
        <v>1955.8</v>
      </c>
    </row>
    <row r="48" spans="1:9" s="35" customFormat="1" ht="17.25" customHeight="1">
      <c r="A48" s="30"/>
      <c r="B48" s="31"/>
      <c r="C48" s="32"/>
      <c r="D48" s="32"/>
      <c r="E48" s="33"/>
      <c r="F48" s="32"/>
      <c r="G48" s="148"/>
      <c r="H48" s="34"/>
    </row>
    <row r="49" spans="1:8" s="35" customFormat="1" ht="16.5">
      <c r="A49" s="30" t="s">
        <v>56</v>
      </c>
      <c r="B49" s="31"/>
      <c r="C49" s="32"/>
      <c r="D49" s="32"/>
      <c r="E49" s="33"/>
      <c r="F49" s="32"/>
      <c r="G49" s="148"/>
      <c r="H49" s="34"/>
    </row>
    <row r="50" spans="1:8" s="36" customFormat="1" ht="49.5">
      <c r="A50" s="131" t="s">
        <v>131</v>
      </c>
      <c r="B50" s="33"/>
      <c r="C50" s="32"/>
      <c r="D50" s="156" t="s">
        <v>57</v>
      </c>
      <c r="E50" s="156"/>
      <c r="F50" s="156"/>
      <c r="G50" s="156"/>
      <c r="H50" s="156"/>
    </row>
    <row r="51" spans="1:8" ht="16.5">
      <c r="G51" s="149"/>
    </row>
    <row r="52" spans="1:8" ht="16.5">
      <c r="G52" s="149"/>
    </row>
    <row r="53" spans="1:8" ht="16.5">
      <c r="G53" s="149"/>
    </row>
    <row r="54" spans="1:8">
      <c r="G54" s="150"/>
    </row>
    <row r="55" spans="1:8">
      <c r="G55" s="150"/>
    </row>
    <row r="56" spans="1:8">
      <c r="G56" s="150"/>
    </row>
    <row r="57" spans="1:8">
      <c r="G57" s="150"/>
    </row>
    <row r="58" spans="1:8">
      <c r="G58" s="150"/>
    </row>
    <row r="59" spans="1:8">
      <c r="G59" s="150"/>
    </row>
    <row r="60" spans="1:8">
      <c r="G60" s="150"/>
    </row>
    <row r="61" spans="1:8">
      <c r="G61" s="150"/>
    </row>
    <row r="62" spans="1:8">
      <c r="G62" s="150"/>
    </row>
    <row r="63" spans="1:8">
      <c r="G63" s="150"/>
    </row>
    <row r="64" spans="1:8">
      <c r="G64" s="150"/>
    </row>
    <row r="65" spans="7:7">
      <c r="G65" s="150"/>
    </row>
    <row r="66" spans="7:7">
      <c r="G66" s="151"/>
    </row>
    <row r="67" spans="7:7">
      <c r="G67" s="151"/>
    </row>
    <row r="68" spans="7:7">
      <c r="G68" s="151"/>
    </row>
    <row r="69" spans="7:7">
      <c r="G69" s="151"/>
    </row>
    <row r="70" spans="7:7">
      <c r="G70" s="151"/>
    </row>
    <row r="71" spans="7:7">
      <c r="G71" s="151"/>
    </row>
    <row r="72" spans="7:7">
      <c r="G72" s="151"/>
    </row>
    <row r="73" spans="7:7">
      <c r="G73" s="151"/>
    </row>
    <row r="74" spans="7:7">
      <c r="G74" s="151"/>
    </row>
    <row r="75" spans="7:7">
      <c r="G75" s="151"/>
    </row>
    <row r="76" spans="7:7">
      <c r="G76" s="151"/>
    </row>
    <row r="77" spans="7:7">
      <c r="G77" s="151"/>
    </row>
    <row r="78" spans="7:7">
      <c r="G78" s="151"/>
    </row>
    <row r="79" spans="7:7">
      <c r="G79" s="151"/>
    </row>
    <row r="80" spans="7:7">
      <c r="G80" s="151"/>
    </row>
    <row r="81" spans="7:7">
      <c r="G81" s="151"/>
    </row>
    <row r="82" spans="7:7">
      <c r="G82" s="151"/>
    </row>
    <row r="83" spans="7:7">
      <c r="G83" s="151"/>
    </row>
    <row r="84" spans="7:7">
      <c r="G84" s="151"/>
    </row>
    <row r="85" spans="7:7">
      <c r="G85" s="151"/>
    </row>
    <row r="86" spans="7:7">
      <c r="G86" s="151"/>
    </row>
    <row r="87" spans="7:7">
      <c r="G87" s="151"/>
    </row>
    <row r="88" spans="7:7">
      <c r="G88" s="151"/>
    </row>
    <row r="89" spans="7:7">
      <c r="G89" s="151"/>
    </row>
    <row r="90" spans="7:7">
      <c r="G90" s="151"/>
    </row>
    <row r="91" spans="7:7">
      <c r="G91" s="151"/>
    </row>
    <row r="92" spans="7:7">
      <c r="G92" s="151"/>
    </row>
    <row r="93" spans="7:7">
      <c r="G93" s="151"/>
    </row>
    <row r="94" spans="7:7">
      <c r="G94" s="151"/>
    </row>
    <row r="95" spans="7:7">
      <c r="G95" s="151"/>
    </row>
    <row r="96" spans="7:7">
      <c r="G96" s="151"/>
    </row>
    <row r="97" spans="7:7">
      <c r="G97" s="151"/>
    </row>
    <row r="98" spans="7:7">
      <c r="G98" s="151"/>
    </row>
    <row r="99" spans="7:7">
      <c r="G99" s="151"/>
    </row>
    <row r="100" spans="7:7">
      <c r="G100" s="151"/>
    </row>
    <row r="101" spans="7:7">
      <c r="G101" s="151"/>
    </row>
    <row r="102" spans="7:7">
      <c r="G102" s="151"/>
    </row>
    <row r="103" spans="7:7">
      <c r="G103" s="151"/>
    </row>
    <row r="104" spans="7:7">
      <c r="G104" s="151"/>
    </row>
    <row r="105" spans="7:7">
      <c r="G105" s="151"/>
    </row>
    <row r="106" spans="7:7">
      <c r="G106" s="151"/>
    </row>
    <row r="107" spans="7:7">
      <c r="G107" s="151"/>
    </row>
    <row r="108" spans="7:7">
      <c r="G108" s="151"/>
    </row>
    <row r="109" spans="7:7">
      <c r="G109" s="151"/>
    </row>
    <row r="110" spans="7:7">
      <c r="G110" s="151"/>
    </row>
    <row r="111" spans="7:7">
      <c r="G111" s="151"/>
    </row>
    <row r="112" spans="7:7">
      <c r="G112" s="151"/>
    </row>
    <row r="113" spans="7:7">
      <c r="G113" s="151"/>
    </row>
    <row r="114" spans="7:7">
      <c r="G114" s="151"/>
    </row>
    <row r="115" spans="7:7">
      <c r="G115" s="151"/>
    </row>
    <row r="116" spans="7:7">
      <c r="G116" s="151"/>
    </row>
    <row r="117" spans="7:7">
      <c r="G117" s="151"/>
    </row>
    <row r="118" spans="7:7">
      <c r="G118" s="151"/>
    </row>
    <row r="119" spans="7:7">
      <c r="G119" s="151"/>
    </row>
    <row r="120" spans="7:7">
      <c r="G120" s="151"/>
    </row>
    <row r="121" spans="7:7">
      <c r="G121" s="151"/>
    </row>
    <row r="122" spans="7:7">
      <c r="G122" s="151"/>
    </row>
    <row r="123" spans="7:7">
      <c r="G123" s="151"/>
    </row>
    <row r="124" spans="7:7">
      <c r="G124" s="151"/>
    </row>
    <row r="125" spans="7:7">
      <c r="G125" s="151"/>
    </row>
    <row r="126" spans="7:7">
      <c r="G126" s="151"/>
    </row>
    <row r="127" spans="7:7">
      <c r="G127" s="151"/>
    </row>
    <row r="128" spans="7:7">
      <c r="G128" s="151"/>
    </row>
    <row r="129" spans="7:7">
      <c r="G129" s="151"/>
    </row>
    <row r="130" spans="7:7">
      <c r="G130" s="151"/>
    </row>
    <row r="131" spans="7:7">
      <c r="G131" s="151"/>
    </row>
    <row r="132" spans="7:7">
      <c r="G132" s="151"/>
    </row>
    <row r="133" spans="7:7">
      <c r="G133" s="151"/>
    </row>
    <row r="134" spans="7:7">
      <c r="G134" s="151"/>
    </row>
    <row r="135" spans="7:7">
      <c r="G135" s="151"/>
    </row>
    <row r="136" spans="7:7">
      <c r="G136" s="151"/>
    </row>
    <row r="137" spans="7:7">
      <c r="G137" s="151"/>
    </row>
    <row r="138" spans="7:7">
      <c r="G138" s="151"/>
    </row>
    <row r="139" spans="7:7">
      <c r="G139" s="151"/>
    </row>
    <row r="140" spans="7:7">
      <c r="G140" s="151"/>
    </row>
    <row r="141" spans="7:7">
      <c r="G141" s="151"/>
    </row>
    <row r="142" spans="7:7">
      <c r="G142" s="151"/>
    </row>
    <row r="143" spans="7:7">
      <c r="G143" s="151"/>
    </row>
    <row r="144" spans="7:7">
      <c r="G144" s="151"/>
    </row>
    <row r="145" spans="7:7">
      <c r="G145" s="151"/>
    </row>
    <row r="146" spans="7:7">
      <c r="G146" s="151"/>
    </row>
    <row r="147" spans="7:7">
      <c r="G147" s="151"/>
    </row>
    <row r="148" spans="7:7">
      <c r="G148" s="151"/>
    </row>
    <row r="149" spans="7:7">
      <c r="G149" s="151"/>
    </row>
    <row r="150" spans="7:7">
      <c r="G150" s="151"/>
    </row>
    <row r="151" spans="7:7">
      <c r="G151" s="151"/>
    </row>
    <row r="152" spans="7:7">
      <c r="G152" s="151"/>
    </row>
    <row r="153" spans="7:7">
      <c r="G153" s="151"/>
    </row>
    <row r="154" spans="7:7">
      <c r="G154" s="151"/>
    </row>
    <row r="155" spans="7:7">
      <c r="G155" s="151"/>
    </row>
    <row r="156" spans="7:7">
      <c r="G156" s="151"/>
    </row>
    <row r="157" spans="7:7">
      <c r="G157" s="151"/>
    </row>
    <row r="158" spans="7:7">
      <c r="G158" s="151"/>
    </row>
    <row r="159" spans="7:7">
      <c r="G159" s="151"/>
    </row>
    <row r="160" spans="7:7">
      <c r="G160" s="151"/>
    </row>
    <row r="161" spans="7:7">
      <c r="G161" s="151"/>
    </row>
    <row r="162" spans="7:7">
      <c r="G162" s="151"/>
    </row>
    <row r="163" spans="7:7">
      <c r="G163" s="151"/>
    </row>
    <row r="164" spans="7:7">
      <c r="G164" s="151"/>
    </row>
    <row r="165" spans="7:7">
      <c r="G165" s="151"/>
    </row>
    <row r="166" spans="7:7">
      <c r="G166" s="151"/>
    </row>
    <row r="167" spans="7:7">
      <c r="G167" s="151"/>
    </row>
    <row r="168" spans="7:7">
      <c r="G168" s="151"/>
    </row>
    <row r="169" spans="7:7">
      <c r="G169" s="151"/>
    </row>
    <row r="170" spans="7:7">
      <c r="G170" s="151"/>
    </row>
    <row r="171" spans="7:7">
      <c r="G171" s="151"/>
    </row>
    <row r="172" spans="7:7">
      <c r="G172" s="151"/>
    </row>
    <row r="173" spans="7:7">
      <c r="G173" s="151"/>
    </row>
    <row r="174" spans="7:7">
      <c r="G174" s="151"/>
    </row>
    <row r="175" spans="7:7">
      <c r="G175" s="151"/>
    </row>
    <row r="176" spans="7:7">
      <c r="G176" s="151"/>
    </row>
    <row r="177" spans="7:7">
      <c r="G177" s="151"/>
    </row>
    <row r="178" spans="7:7">
      <c r="G178" s="151"/>
    </row>
  </sheetData>
  <mergeCells count="14">
    <mergeCell ref="D2:I2"/>
    <mergeCell ref="D3:I3"/>
    <mergeCell ref="D50:H50"/>
    <mergeCell ref="D4:I4"/>
    <mergeCell ref="D5:I5"/>
    <mergeCell ref="F8:F9"/>
    <mergeCell ref="G8:I8"/>
    <mergeCell ref="A6:I6"/>
    <mergeCell ref="H7:I7"/>
    <mergeCell ref="A8:A9"/>
    <mergeCell ref="B8:B9"/>
    <mergeCell ref="C8:C9"/>
    <mergeCell ref="D8:D9"/>
    <mergeCell ref="E8:E9"/>
  </mergeCells>
  <phoneticPr fontId="0" type="noConversion"/>
  <pageMargins left="0.47" right="0.19" top="0.45" bottom="0.52" header="0.5" footer="0.5"/>
  <pageSetup paperSize="9" scale="91" orientation="portrait" horizontalDpi="200" verticalDpi="200" r:id="rId1"/>
  <headerFooter alignWithMargins="0"/>
  <rowBreaks count="1" manualBreakCount="1">
    <brk id="13" max="16383" man="1"/>
  </rowBreaks>
</worksheet>
</file>

<file path=xl/worksheets/sheet2.xml><?xml version="1.0" encoding="utf-8"?>
<worksheet xmlns="http://schemas.openxmlformats.org/spreadsheetml/2006/main" xmlns:r="http://schemas.openxmlformats.org/officeDocument/2006/relationships">
  <dimension ref="A1:I196"/>
  <sheetViews>
    <sheetView topLeftCell="A10" zoomScale="80" zoomScaleNormal="80" workbookViewId="0">
      <selection activeCell="C2" sqref="C2:H2"/>
    </sheetView>
  </sheetViews>
  <sheetFormatPr defaultRowHeight="12.75"/>
  <cols>
    <col min="1" max="1" width="43.7109375" customWidth="1"/>
    <col min="2" max="2" width="5.140625" customWidth="1"/>
    <col min="3" max="3" width="5.28515625" customWidth="1"/>
    <col min="4" max="4" width="14.85546875" customWidth="1"/>
    <col min="5" max="5" width="5" customWidth="1"/>
    <col min="6" max="6" width="16.7109375" style="3" customWidth="1"/>
    <col min="7" max="7" width="14.28515625" customWidth="1"/>
    <col min="8" max="8" width="14.7109375" customWidth="1"/>
  </cols>
  <sheetData>
    <row r="1" spans="1:9" ht="16.5">
      <c r="C1" s="154" t="s">
        <v>128</v>
      </c>
      <c r="D1" s="154"/>
      <c r="E1" s="154"/>
      <c r="F1" s="154"/>
      <c r="G1" s="154"/>
      <c r="H1" s="154"/>
    </row>
    <row r="2" spans="1:9" ht="72.75" customHeight="1">
      <c r="C2" s="155" t="s">
        <v>143</v>
      </c>
      <c r="D2" s="155"/>
      <c r="E2" s="155"/>
      <c r="F2" s="155"/>
      <c r="G2" s="155"/>
      <c r="H2" s="155"/>
    </row>
    <row r="4" spans="1:9" ht="16.5" customHeight="1">
      <c r="A4" s="105"/>
      <c r="B4" s="106"/>
      <c r="C4" s="157" t="s">
        <v>128</v>
      </c>
      <c r="D4" s="157"/>
      <c r="E4" s="157"/>
      <c r="F4" s="100"/>
      <c r="G4" s="84"/>
      <c r="H4" s="84"/>
      <c r="I4" s="84"/>
    </row>
    <row r="5" spans="1:9" ht="90.75" customHeight="1">
      <c r="A5" s="105"/>
      <c r="B5" s="106"/>
      <c r="C5" s="155" t="s">
        <v>136</v>
      </c>
      <c r="D5" s="155"/>
      <c r="E5" s="155"/>
      <c r="F5" s="155"/>
      <c r="G5" s="155"/>
      <c r="H5" s="155"/>
    </row>
    <row r="6" spans="1:9" ht="18.75">
      <c r="A6" s="172"/>
      <c r="B6" s="172"/>
      <c r="C6" s="172"/>
      <c r="D6" s="172"/>
      <c r="E6" s="172"/>
      <c r="F6" s="172"/>
      <c r="G6" s="172"/>
      <c r="H6" s="114"/>
    </row>
    <row r="7" spans="1:9" ht="128.25" customHeight="1">
      <c r="A7" s="173" t="s">
        <v>139</v>
      </c>
      <c r="B7" s="173"/>
      <c r="C7" s="173"/>
      <c r="D7" s="173"/>
      <c r="E7" s="173"/>
      <c r="F7" s="173"/>
      <c r="G7" s="173"/>
      <c r="H7" s="173"/>
    </row>
    <row r="8" spans="1:9" ht="15.75">
      <c r="A8" s="115"/>
      <c r="B8" s="116"/>
      <c r="C8" s="116"/>
      <c r="D8" s="117"/>
      <c r="E8" s="116"/>
      <c r="F8" s="9"/>
      <c r="G8" s="118"/>
      <c r="H8" s="119" t="s">
        <v>58</v>
      </c>
    </row>
    <row r="9" spans="1:9">
      <c r="A9" s="168" t="s">
        <v>0</v>
      </c>
      <c r="B9" s="170" t="s">
        <v>2</v>
      </c>
      <c r="C9" s="170" t="s">
        <v>3</v>
      </c>
      <c r="D9" s="168" t="s">
        <v>4</v>
      </c>
      <c r="E9" s="170" t="s">
        <v>5</v>
      </c>
      <c r="F9" s="169" t="s">
        <v>126</v>
      </c>
      <c r="G9" s="168" t="s">
        <v>127</v>
      </c>
      <c r="H9" s="168" t="s">
        <v>135</v>
      </c>
    </row>
    <row r="10" spans="1:9" ht="39" customHeight="1">
      <c r="A10" s="169"/>
      <c r="B10" s="171"/>
      <c r="C10" s="171"/>
      <c r="D10" s="169"/>
      <c r="E10" s="171"/>
      <c r="F10" s="169"/>
      <c r="G10" s="169"/>
      <c r="H10" s="169"/>
    </row>
    <row r="11" spans="1:9" ht="15.75">
      <c r="A11" s="12" t="s">
        <v>6</v>
      </c>
      <c r="B11" s="13"/>
      <c r="C11" s="13"/>
      <c r="D11" s="14"/>
      <c r="E11" s="13"/>
      <c r="F11" s="107">
        <f>F12+F26+F33+F38+F50+F58+F30+F63</f>
        <v>14540.5</v>
      </c>
      <c r="G11" s="107">
        <f>G12+G26+G33+G38+G50+G58+G30+G63</f>
        <v>1913.6000000000001</v>
      </c>
      <c r="H11" s="107">
        <f>H12+H26+H33+H38+H50+H58+H30+H63</f>
        <v>1955.8</v>
      </c>
    </row>
    <row r="12" spans="1:9" ht="15.75">
      <c r="A12" s="15" t="s">
        <v>59</v>
      </c>
      <c r="B12" s="28" t="s">
        <v>8</v>
      </c>
      <c r="C12" s="16"/>
      <c r="D12" s="17"/>
      <c r="E12" s="16"/>
      <c r="F12" s="108">
        <f>F13+F15+F22+F19</f>
        <v>7589.4</v>
      </c>
      <c r="G12" s="108">
        <f t="shared" ref="G12:H12" si="0">G13+G15+G22+G19</f>
        <v>1281.4000000000001</v>
      </c>
      <c r="H12" s="108">
        <f t="shared" si="0"/>
        <v>1280.2</v>
      </c>
    </row>
    <row r="13" spans="1:9" ht="63">
      <c r="A13" s="15" t="s">
        <v>60</v>
      </c>
      <c r="B13" s="28" t="s">
        <v>8</v>
      </c>
      <c r="C13" s="28" t="s">
        <v>9</v>
      </c>
      <c r="D13" s="17"/>
      <c r="E13" s="16"/>
      <c r="F13" s="108">
        <f>F14</f>
        <v>1143.5999999999999</v>
      </c>
      <c r="G13" s="108">
        <f>G14</f>
        <v>472.5</v>
      </c>
      <c r="H13" s="108">
        <f>H14</f>
        <v>472.5</v>
      </c>
    </row>
    <row r="14" spans="1:9" ht="267.75">
      <c r="A14" s="19" t="s">
        <v>7</v>
      </c>
      <c r="B14" s="16" t="s">
        <v>8</v>
      </c>
      <c r="C14" s="16" t="s">
        <v>9</v>
      </c>
      <c r="D14" s="17" t="s">
        <v>10</v>
      </c>
      <c r="E14" s="16" t="s">
        <v>11</v>
      </c>
      <c r="F14" s="109">
        <f>'прил 3_ 2024,2025,2026'!G12</f>
        <v>1143.5999999999999</v>
      </c>
      <c r="G14" s="109">
        <f>'прил 3_ 2024,2025,2026'!H12</f>
        <v>472.5</v>
      </c>
      <c r="H14" s="109">
        <f>'прил 3_ 2024,2025,2026'!I12</f>
        <v>472.5</v>
      </c>
    </row>
    <row r="15" spans="1:9" ht="94.5">
      <c r="A15" s="40" t="s">
        <v>61</v>
      </c>
      <c r="B15" s="28" t="s">
        <v>8</v>
      </c>
      <c r="C15" s="28" t="s">
        <v>13</v>
      </c>
      <c r="D15" s="17"/>
      <c r="E15" s="16"/>
      <c r="F15" s="108">
        <f>SUM(F16:F18)</f>
        <v>2461.6</v>
      </c>
      <c r="G15" s="108">
        <f>SUM(G16:G18)</f>
        <v>699.7</v>
      </c>
      <c r="H15" s="108">
        <f>SUM(H16:H18)</f>
        <v>698.5</v>
      </c>
    </row>
    <row r="16" spans="1:9" ht="283.5">
      <c r="A16" s="21" t="s">
        <v>12</v>
      </c>
      <c r="B16" s="16" t="s">
        <v>8</v>
      </c>
      <c r="C16" s="16" t="s">
        <v>13</v>
      </c>
      <c r="D16" s="17" t="s">
        <v>14</v>
      </c>
      <c r="E16" s="16" t="s">
        <v>11</v>
      </c>
      <c r="F16" s="109">
        <f>'прил 3_ 2024,2025,2026'!G13</f>
        <v>955.6</v>
      </c>
      <c r="G16" s="109">
        <f>'прил 3_ 2024,2025,2026'!H13</f>
        <v>444.6</v>
      </c>
      <c r="H16" s="109">
        <f>'прил 3_ 2024,2025,2026'!I13</f>
        <v>444.6</v>
      </c>
    </row>
    <row r="17" spans="1:8" ht="189">
      <c r="A17" s="22" t="s">
        <v>15</v>
      </c>
      <c r="B17" s="16" t="s">
        <v>8</v>
      </c>
      <c r="C17" s="16" t="s">
        <v>13</v>
      </c>
      <c r="D17" s="17" t="s">
        <v>14</v>
      </c>
      <c r="E17" s="16" t="s">
        <v>16</v>
      </c>
      <c r="F17" s="109">
        <f>'прил 3_ 2024,2025,2026'!G14</f>
        <v>1490.5</v>
      </c>
      <c r="G17" s="109">
        <f>'прил 3_ 2024,2025,2026'!H14</f>
        <v>238.1</v>
      </c>
      <c r="H17" s="109">
        <f>'прил 3_ 2024,2025,2026'!I14</f>
        <v>236.9</v>
      </c>
    </row>
    <row r="18" spans="1:8" ht="173.25">
      <c r="A18" s="23" t="s">
        <v>17</v>
      </c>
      <c r="B18" s="16" t="s">
        <v>8</v>
      </c>
      <c r="C18" s="16" t="s">
        <v>13</v>
      </c>
      <c r="D18" s="17" t="s">
        <v>14</v>
      </c>
      <c r="E18" s="16" t="s">
        <v>18</v>
      </c>
      <c r="F18" s="109">
        <f>'прил 3_ 2024,2025,2026'!G15</f>
        <v>15.5</v>
      </c>
      <c r="G18" s="109">
        <f>'прил 3_ 2024,2025,2026'!H15</f>
        <v>17</v>
      </c>
      <c r="H18" s="109">
        <f>'прил 3_ 2024,2025,2026'!I15</f>
        <v>17</v>
      </c>
    </row>
    <row r="19" spans="1:8" ht="0.75" hidden="1" customHeight="1">
      <c r="A19" s="40" t="s">
        <v>115</v>
      </c>
      <c r="B19" s="28" t="s">
        <v>8</v>
      </c>
      <c r="C19" s="28" t="s">
        <v>110</v>
      </c>
      <c r="D19" s="17"/>
      <c r="E19" s="41"/>
      <c r="F19" s="107">
        <f>F20+F21</f>
        <v>0</v>
      </c>
      <c r="G19" s="107">
        <f t="shared" ref="G19:H19" si="1">G20+G21</f>
        <v>0</v>
      </c>
      <c r="H19" s="107">
        <f t="shared" si="1"/>
        <v>0</v>
      </c>
    </row>
    <row r="20" spans="1:8" ht="126" hidden="1">
      <c r="A20" s="21" t="s">
        <v>111</v>
      </c>
      <c r="B20" s="24" t="s">
        <v>8</v>
      </c>
      <c r="C20" s="24" t="s">
        <v>110</v>
      </c>
      <c r="D20" s="25" t="s">
        <v>113</v>
      </c>
      <c r="E20" s="24" t="s">
        <v>18</v>
      </c>
      <c r="F20" s="109">
        <f>'прил 3_ 2024,2025,2026'!G16</f>
        <v>0</v>
      </c>
      <c r="G20" s="109">
        <v>0</v>
      </c>
      <c r="H20" s="109">
        <v>0</v>
      </c>
    </row>
    <row r="21" spans="1:8" ht="110.25" hidden="1">
      <c r="A21" s="26" t="s">
        <v>112</v>
      </c>
      <c r="B21" s="16" t="s">
        <v>8</v>
      </c>
      <c r="C21" s="16" t="s">
        <v>110</v>
      </c>
      <c r="D21" s="17" t="s">
        <v>114</v>
      </c>
      <c r="E21" s="16" t="s">
        <v>18</v>
      </c>
      <c r="F21" s="109">
        <f>'прил 3_ 2024,2025,2026'!G17</f>
        <v>0</v>
      </c>
      <c r="G21" s="109">
        <f>'прил 3_ 2024,2025,2026'!H16</f>
        <v>0</v>
      </c>
      <c r="H21" s="109">
        <f>'прил 3_ 2024,2025,2026'!I16</f>
        <v>0</v>
      </c>
    </row>
    <row r="22" spans="1:8" ht="15.75">
      <c r="A22" s="40" t="s">
        <v>62</v>
      </c>
      <c r="B22" s="28" t="s">
        <v>8</v>
      </c>
      <c r="C22" s="28" t="s">
        <v>20</v>
      </c>
      <c r="D22" s="17"/>
      <c r="E22" s="41"/>
      <c r="F22" s="107">
        <f>F24+F25+F23</f>
        <v>3984.2000000000003</v>
      </c>
      <c r="G22" s="107">
        <f>G24+G25+G23</f>
        <v>109.2</v>
      </c>
      <c r="H22" s="107">
        <f>H24+H25+H23</f>
        <v>109.2</v>
      </c>
    </row>
    <row r="23" spans="1:8" ht="220.5">
      <c r="A23" s="21" t="s">
        <v>19</v>
      </c>
      <c r="B23" s="24" t="s">
        <v>8</v>
      </c>
      <c r="C23" s="24" t="s">
        <v>20</v>
      </c>
      <c r="D23" s="25" t="s">
        <v>21</v>
      </c>
      <c r="E23" s="24" t="s">
        <v>16</v>
      </c>
      <c r="F23" s="109">
        <f>'прил 3_ 2024,2025,2026'!G18</f>
        <v>3067.8</v>
      </c>
      <c r="G23" s="109">
        <f>'прил 3_ 2024,2025,2026'!H18</f>
        <v>8</v>
      </c>
      <c r="H23" s="109">
        <f>'прил 3_ 2024,2025,2026'!I18</f>
        <v>8</v>
      </c>
    </row>
    <row r="24" spans="1:8" ht="204.75">
      <c r="A24" s="26" t="s">
        <v>22</v>
      </c>
      <c r="B24" s="16" t="s">
        <v>8</v>
      </c>
      <c r="C24" s="16" t="s">
        <v>20</v>
      </c>
      <c r="D24" s="17" t="s">
        <v>21</v>
      </c>
      <c r="E24" s="16" t="s">
        <v>23</v>
      </c>
      <c r="F24" s="109">
        <f>'прил 3_ 2024,2025,2026'!G19</f>
        <v>915.2</v>
      </c>
      <c r="G24" s="109">
        <f>'прил 3_ 2024,2025,2026'!H19</f>
        <v>100</v>
      </c>
      <c r="H24" s="109">
        <f>'прил 3_ 2024,2025,2026'!I19</f>
        <v>100</v>
      </c>
    </row>
    <row r="25" spans="1:8" ht="204.75">
      <c r="A25" s="26" t="s">
        <v>24</v>
      </c>
      <c r="B25" s="16" t="s">
        <v>8</v>
      </c>
      <c r="C25" s="16" t="s">
        <v>20</v>
      </c>
      <c r="D25" s="17" t="s">
        <v>21</v>
      </c>
      <c r="E25" s="16" t="s">
        <v>18</v>
      </c>
      <c r="F25" s="109">
        <f>'прил 3_ 2024,2025,2026'!G20</f>
        <v>1.2</v>
      </c>
      <c r="G25" s="109">
        <f>'прил 3_ 2024,2025,2026'!H20</f>
        <v>1.2</v>
      </c>
      <c r="H25" s="109">
        <f>'прил 3_ 2024,2025,2026'!I20</f>
        <v>1.2</v>
      </c>
    </row>
    <row r="26" spans="1:8" ht="15.75">
      <c r="A26" s="42" t="s">
        <v>63</v>
      </c>
      <c r="B26" s="28" t="s">
        <v>9</v>
      </c>
      <c r="C26" s="28"/>
      <c r="D26" s="29"/>
      <c r="E26" s="43"/>
      <c r="F26" s="107">
        <f>F27</f>
        <v>136.19999999999999</v>
      </c>
      <c r="G26" s="107">
        <f>G27</f>
        <v>149.80000000000001</v>
      </c>
      <c r="H26" s="107">
        <f>H27</f>
        <v>163.80000000000001</v>
      </c>
    </row>
    <row r="27" spans="1:8" ht="31.5">
      <c r="A27" s="42" t="s">
        <v>64</v>
      </c>
      <c r="B27" s="28" t="s">
        <v>9</v>
      </c>
      <c r="C27" s="28" t="s">
        <v>26</v>
      </c>
      <c r="D27" s="29"/>
      <c r="E27" s="43"/>
      <c r="F27" s="107">
        <f>F28+F29</f>
        <v>136.19999999999999</v>
      </c>
      <c r="G27" s="107">
        <f>G28+G29</f>
        <v>149.80000000000001</v>
      </c>
      <c r="H27" s="107">
        <f>H28+H29</f>
        <v>163.80000000000001</v>
      </c>
    </row>
    <row r="28" spans="1:8" ht="315">
      <c r="A28" s="21" t="s">
        <v>25</v>
      </c>
      <c r="B28" s="16" t="s">
        <v>9</v>
      </c>
      <c r="C28" s="16" t="s">
        <v>26</v>
      </c>
      <c r="D28" s="17" t="s">
        <v>27</v>
      </c>
      <c r="E28" s="16" t="s">
        <v>11</v>
      </c>
      <c r="F28" s="109">
        <f>'прил 3_ 2024,2025,2026'!G21</f>
        <v>123</v>
      </c>
      <c r="G28" s="109">
        <f>'прил 3_ 2024,2025,2026'!H21</f>
        <v>122.8</v>
      </c>
      <c r="H28" s="109">
        <f>'прил 3_ 2024,2025,2026'!I21</f>
        <v>122.8</v>
      </c>
    </row>
    <row r="29" spans="1:8" ht="252">
      <c r="A29" s="22" t="s">
        <v>28</v>
      </c>
      <c r="B29" s="16" t="s">
        <v>9</v>
      </c>
      <c r="C29" s="16" t="s">
        <v>26</v>
      </c>
      <c r="D29" s="17" t="s">
        <v>27</v>
      </c>
      <c r="E29" s="16" t="s">
        <v>16</v>
      </c>
      <c r="F29" s="110">
        <f>'прил 3_ 2024,2025,2026'!G22</f>
        <v>13.2</v>
      </c>
      <c r="G29" s="110">
        <f>'прил 3_ 2024,2025,2026'!H22</f>
        <v>27</v>
      </c>
      <c r="H29" s="110">
        <f>'прил 3_ 2024,2025,2026'!I22</f>
        <v>41</v>
      </c>
    </row>
    <row r="30" spans="1:8" ht="28.5" customHeight="1">
      <c r="A30" s="40" t="s">
        <v>65</v>
      </c>
      <c r="B30" s="28" t="s">
        <v>26</v>
      </c>
      <c r="C30" s="28"/>
      <c r="D30" s="29"/>
      <c r="E30" s="28"/>
      <c r="F30" s="108">
        <f t="shared" ref="F30:H31" si="2">F31</f>
        <v>535.5</v>
      </c>
      <c r="G30" s="108">
        <f t="shared" si="2"/>
        <v>0.2</v>
      </c>
      <c r="H30" s="108">
        <f t="shared" si="2"/>
        <v>0.2</v>
      </c>
    </row>
    <row r="31" spans="1:8" ht="47.25">
      <c r="A31" s="44" t="s">
        <v>100</v>
      </c>
      <c r="B31" s="28" t="s">
        <v>26</v>
      </c>
      <c r="C31" s="28" t="s">
        <v>98</v>
      </c>
      <c r="D31" s="29"/>
      <c r="E31" s="28"/>
      <c r="F31" s="108">
        <f t="shared" si="2"/>
        <v>535.5</v>
      </c>
      <c r="G31" s="108">
        <f t="shared" si="2"/>
        <v>0.2</v>
      </c>
      <c r="H31" s="108">
        <f t="shared" si="2"/>
        <v>0.2</v>
      </c>
    </row>
    <row r="32" spans="1:8" ht="267.75">
      <c r="A32" s="19" t="s">
        <v>99</v>
      </c>
      <c r="B32" s="16" t="s">
        <v>26</v>
      </c>
      <c r="C32" s="16" t="s">
        <v>98</v>
      </c>
      <c r="D32" s="17" t="s">
        <v>30</v>
      </c>
      <c r="E32" s="16" t="s">
        <v>16</v>
      </c>
      <c r="F32" s="111">
        <f>'прил 3_ 2024,2025,2026'!G23</f>
        <v>535.5</v>
      </c>
      <c r="G32" s="111">
        <f>'прил 3_ 2024,2025,2026'!H23</f>
        <v>0.2</v>
      </c>
      <c r="H32" s="111">
        <f>'прил 3_ 2024,2025,2026'!I23</f>
        <v>0.2</v>
      </c>
    </row>
    <row r="33" spans="1:8" ht="15.75">
      <c r="A33" s="15" t="s">
        <v>66</v>
      </c>
      <c r="B33" s="28" t="s">
        <v>13</v>
      </c>
      <c r="C33" s="28"/>
      <c r="D33" s="29"/>
      <c r="E33" s="43"/>
      <c r="F33" s="107">
        <f>F34+F36</f>
        <v>2606.8000000000002</v>
      </c>
      <c r="G33" s="107">
        <f>G34+G37</f>
        <v>0</v>
      </c>
      <c r="H33" s="107">
        <f>H34+H37</f>
        <v>0</v>
      </c>
    </row>
    <row r="34" spans="1:8" ht="15.75">
      <c r="A34" s="42" t="s">
        <v>67</v>
      </c>
      <c r="B34" s="28" t="s">
        <v>13</v>
      </c>
      <c r="C34" s="28" t="s">
        <v>29</v>
      </c>
      <c r="D34" s="29"/>
      <c r="E34" s="43"/>
      <c r="F34" s="107">
        <f>F35</f>
        <v>609.5</v>
      </c>
      <c r="G34" s="107">
        <f>G35</f>
        <v>0</v>
      </c>
      <c r="H34" s="107">
        <f>H35</f>
        <v>0</v>
      </c>
    </row>
    <row r="35" spans="1:8" ht="204.75">
      <c r="A35" s="26" t="s">
        <v>31</v>
      </c>
      <c r="B35" s="16" t="s">
        <v>13</v>
      </c>
      <c r="C35" s="16" t="s">
        <v>29</v>
      </c>
      <c r="D35" s="17" t="s">
        <v>32</v>
      </c>
      <c r="E35" s="16" t="s">
        <v>16</v>
      </c>
      <c r="F35" s="109">
        <f>'прил 3_ 2024,2025,2026'!G24</f>
        <v>609.5</v>
      </c>
      <c r="G35" s="109">
        <f>'прил 3_ 2024,2025,2026'!H24</f>
        <v>0</v>
      </c>
      <c r="H35" s="109">
        <f>'прил 3_ 2024,2025,2026'!I24</f>
        <v>0</v>
      </c>
    </row>
    <row r="36" spans="1:8" ht="31.5">
      <c r="A36" s="42" t="s">
        <v>90</v>
      </c>
      <c r="B36" s="28" t="s">
        <v>13</v>
      </c>
      <c r="C36" s="28" t="s">
        <v>87</v>
      </c>
      <c r="D36" s="29"/>
      <c r="E36" s="43"/>
      <c r="F36" s="107">
        <f>F37</f>
        <v>1997.3</v>
      </c>
      <c r="G36" s="107">
        <f>G37</f>
        <v>0</v>
      </c>
      <c r="H36" s="107">
        <f>H37</f>
        <v>0</v>
      </c>
    </row>
    <row r="37" spans="1:8" ht="204.75">
      <c r="A37" s="26" t="s">
        <v>122</v>
      </c>
      <c r="B37" s="16" t="s">
        <v>13</v>
      </c>
      <c r="C37" s="16" t="s">
        <v>87</v>
      </c>
      <c r="D37" s="17" t="s">
        <v>88</v>
      </c>
      <c r="E37" s="16" t="s">
        <v>16</v>
      </c>
      <c r="F37" s="109">
        <f>'прил 3_ 2024,2025,2026'!G25</f>
        <v>1997.3</v>
      </c>
      <c r="G37" s="109">
        <f>'прил 3_ 2024,2025,2026'!H25</f>
        <v>0</v>
      </c>
      <c r="H37" s="109">
        <f>'прил 3_ 2024,2025,2026'!I25</f>
        <v>0</v>
      </c>
    </row>
    <row r="38" spans="1:8" ht="15.75">
      <c r="A38" s="27" t="s">
        <v>68</v>
      </c>
      <c r="B38" s="28" t="s">
        <v>34</v>
      </c>
      <c r="C38" s="28"/>
      <c r="D38" s="29"/>
      <c r="E38" s="43"/>
      <c r="F38" s="107">
        <f>F39</f>
        <v>277.60000000000002</v>
      </c>
      <c r="G38" s="107">
        <f>G39</f>
        <v>63.5</v>
      </c>
      <c r="H38" s="107">
        <f>H39</f>
        <v>73.7</v>
      </c>
    </row>
    <row r="39" spans="1:8" ht="15.75">
      <c r="A39" s="27" t="s">
        <v>69</v>
      </c>
      <c r="B39" s="28" t="s">
        <v>34</v>
      </c>
      <c r="C39" s="28" t="s">
        <v>26</v>
      </c>
      <c r="D39" s="29"/>
      <c r="E39" s="43"/>
      <c r="F39" s="107">
        <f>SUM(F40:F49)</f>
        <v>277.60000000000002</v>
      </c>
      <c r="G39" s="107">
        <f>SUM(G40:G49)</f>
        <v>63.5</v>
      </c>
      <c r="H39" s="107">
        <f>SUM(H40:H49)</f>
        <v>73.7</v>
      </c>
    </row>
    <row r="40" spans="1:8" ht="157.5">
      <c r="A40" s="26" t="s">
        <v>33</v>
      </c>
      <c r="B40" s="16" t="s">
        <v>34</v>
      </c>
      <c r="C40" s="16" t="s">
        <v>26</v>
      </c>
      <c r="D40" s="17" t="s">
        <v>35</v>
      </c>
      <c r="E40" s="16" t="s">
        <v>16</v>
      </c>
      <c r="F40" s="109">
        <f>'прил 3_ 2024,2025,2026'!G27</f>
        <v>107.7</v>
      </c>
      <c r="G40" s="109">
        <f>'прил 3_ 2024,2025,2026'!H27</f>
        <v>30.5</v>
      </c>
      <c r="H40" s="109">
        <f>'прил 3_ 2024,2025,2026'!I27</f>
        <v>30.5</v>
      </c>
    </row>
    <row r="41" spans="1:8" ht="173.25">
      <c r="A41" s="19" t="s">
        <v>36</v>
      </c>
      <c r="B41" s="16" t="s">
        <v>34</v>
      </c>
      <c r="C41" s="16" t="s">
        <v>26</v>
      </c>
      <c r="D41" s="17" t="s">
        <v>37</v>
      </c>
      <c r="E41" s="16" t="s">
        <v>16</v>
      </c>
      <c r="F41" s="109">
        <f>'прил 3_ 2024,2025,2026'!G28</f>
        <v>4.5</v>
      </c>
      <c r="G41" s="109">
        <f>'прил 3_ 2024,2025,2026'!H28</f>
        <v>0.5</v>
      </c>
      <c r="H41" s="109">
        <f>'прил 3_ 2024,2025,2026'!I28</f>
        <v>0.5</v>
      </c>
    </row>
    <row r="42" spans="1:8" ht="157.5">
      <c r="A42" s="19" t="s">
        <v>38</v>
      </c>
      <c r="B42" s="16" t="s">
        <v>34</v>
      </c>
      <c r="C42" s="16" t="s">
        <v>26</v>
      </c>
      <c r="D42" s="16" t="s">
        <v>39</v>
      </c>
      <c r="E42" s="16" t="s">
        <v>16</v>
      </c>
      <c r="F42" s="109">
        <f>'прил 3_ 2024,2025,2026'!G29</f>
        <v>0</v>
      </c>
      <c r="G42" s="109">
        <f>'прил 3_ 2024,2025,2026'!H29</f>
        <v>7</v>
      </c>
      <c r="H42" s="109">
        <f>'прил 3_ 2024,2025,2026'!I29</f>
        <v>0</v>
      </c>
    </row>
    <row r="43" spans="1:8" ht="157.5">
      <c r="A43" s="19" t="s">
        <v>38</v>
      </c>
      <c r="B43" s="16" t="s">
        <v>34</v>
      </c>
      <c r="C43" s="16" t="s">
        <v>26</v>
      </c>
      <c r="D43" s="16" t="s">
        <v>39</v>
      </c>
      <c r="E43" s="16" t="s">
        <v>18</v>
      </c>
      <c r="F43" s="109">
        <f>'прил 3_ 2024,2025,2026'!G30</f>
        <v>0</v>
      </c>
      <c r="G43" s="109">
        <f>'прил 3_ 2024,2025,2026'!H30</f>
        <v>0</v>
      </c>
      <c r="H43" s="109">
        <f>'прил 3_ 2024,2025,2026'!I30</f>
        <v>0</v>
      </c>
    </row>
    <row r="44" spans="1:8" ht="157.5">
      <c r="A44" s="19" t="s">
        <v>40</v>
      </c>
      <c r="B44" s="16" t="s">
        <v>34</v>
      </c>
      <c r="C44" s="16" t="s">
        <v>26</v>
      </c>
      <c r="D44" s="17" t="s">
        <v>41</v>
      </c>
      <c r="E44" s="16" t="s">
        <v>16</v>
      </c>
      <c r="F44" s="109">
        <f>'прил 3_ 2024,2025,2026'!G31</f>
        <v>0</v>
      </c>
      <c r="G44" s="109">
        <f>'прил 3_ 2024,2025,2026'!H31</f>
        <v>0</v>
      </c>
      <c r="H44" s="109">
        <f>'прил 3_ 2024,2025,2026'!I31</f>
        <v>0</v>
      </c>
    </row>
    <row r="45" spans="1:8" ht="157.5">
      <c r="A45" s="19" t="s">
        <v>42</v>
      </c>
      <c r="B45" s="16" t="s">
        <v>34</v>
      </c>
      <c r="C45" s="16" t="s">
        <v>26</v>
      </c>
      <c r="D45" s="17" t="s">
        <v>43</v>
      </c>
      <c r="E45" s="16" t="s">
        <v>16</v>
      </c>
      <c r="F45" s="109">
        <f>'прил 3_ 2024,2025,2026'!G32</f>
        <v>70.5</v>
      </c>
      <c r="G45" s="109">
        <f>'прил 3_ 2024,2025,2026'!H32</f>
        <v>21</v>
      </c>
      <c r="H45" s="109">
        <f>'прил 3_ 2024,2025,2026'!I32</f>
        <v>38</v>
      </c>
    </row>
    <row r="46" spans="1:8" ht="173.25">
      <c r="A46" s="26" t="s">
        <v>95</v>
      </c>
      <c r="B46" s="16" t="s">
        <v>34</v>
      </c>
      <c r="C46" s="16" t="s">
        <v>26</v>
      </c>
      <c r="D46" s="17" t="s">
        <v>96</v>
      </c>
      <c r="E46" s="16" t="s">
        <v>16</v>
      </c>
      <c r="F46" s="109">
        <f>'прил 3_ 2024,2025,2026'!G33</f>
        <v>38.299999999999997</v>
      </c>
      <c r="G46" s="109">
        <f>'прил 3_ 2024,2025,2026'!H33</f>
        <v>1.5</v>
      </c>
      <c r="H46" s="109">
        <f>'прил 3_ 2024,2025,2026'!I33</f>
        <v>1.8</v>
      </c>
    </row>
    <row r="47" spans="1:8" ht="204.75">
      <c r="A47" s="26" t="s">
        <v>89</v>
      </c>
      <c r="B47" s="16" t="s">
        <v>34</v>
      </c>
      <c r="C47" s="16" t="s">
        <v>26</v>
      </c>
      <c r="D47" s="17" t="s">
        <v>121</v>
      </c>
      <c r="E47" s="16" t="s">
        <v>16</v>
      </c>
      <c r="F47" s="109">
        <f>'прил 3_ 2024,2025,2026'!G26</f>
        <v>46.1</v>
      </c>
      <c r="G47" s="109">
        <f>'прил 3_ 2024,2025,2026'!H26</f>
        <v>2.5</v>
      </c>
      <c r="H47" s="109">
        <f>'прил 3_ 2024,2025,2026'!I26</f>
        <v>2.4</v>
      </c>
    </row>
    <row r="48" spans="1:8" ht="189">
      <c r="A48" s="26" t="s">
        <v>108</v>
      </c>
      <c r="B48" s="16" t="s">
        <v>34</v>
      </c>
      <c r="C48" s="16" t="s">
        <v>26</v>
      </c>
      <c r="D48" s="17" t="s">
        <v>107</v>
      </c>
      <c r="E48" s="16" t="s">
        <v>16</v>
      </c>
      <c r="F48" s="109">
        <f>'прил 3_ 2024,2025,2026'!G34</f>
        <v>0.5</v>
      </c>
      <c r="G48" s="109">
        <f>'прил 3_ 2024,2025,2026'!H34</f>
        <v>0</v>
      </c>
      <c r="H48" s="109">
        <f>'прил 3_ 2024,2025,2026'!I34</f>
        <v>0</v>
      </c>
    </row>
    <row r="49" spans="1:8" ht="220.5">
      <c r="A49" s="26" t="s">
        <v>93</v>
      </c>
      <c r="B49" s="16" t="s">
        <v>34</v>
      </c>
      <c r="C49" s="16" t="s">
        <v>26</v>
      </c>
      <c r="D49" s="17" t="s">
        <v>94</v>
      </c>
      <c r="E49" s="16" t="s">
        <v>16</v>
      </c>
      <c r="F49" s="109">
        <f>'прил 3_ 2024,2025,2026'!G35</f>
        <v>10</v>
      </c>
      <c r="G49" s="109">
        <f>'прил 3_ 2024,2025,2026'!H35</f>
        <v>0.5</v>
      </c>
      <c r="H49" s="109">
        <f>'прил 3_ 2024,2025,2026'!I35</f>
        <v>0.5</v>
      </c>
    </row>
    <row r="50" spans="1:8" ht="29.25" customHeight="1">
      <c r="A50" s="27" t="s">
        <v>70</v>
      </c>
      <c r="B50" s="28" t="s">
        <v>52</v>
      </c>
      <c r="C50" s="28"/>
      <c r="D50" s="29"/>
      <c r="E50" s="43"/>
      <c r="F50" s="107">
        <f>F51</f>
        <v>3199.8</v>
      </c>
      <c r="G50" s="107">
        <f>G51</f>
        <v>353.6</v>
      </c>
      <c r="H50" s="107">
        <f>H51</f>
        <v>372.8</v>
      </c>
    </row>
    <row r="51" spans="1:8" ht="22.5" customHeight="1">
      <c r="A51" s="27" t="s">
        <v>71</v>
      </c>
      <c r="B51" s="28" t="s">
        <v>52</v>
      </c>
      <c r="C51" s="28" t="s">
        <v>8</v>
      </c>
      <c r="D51" s="29"/>
      <c r="E51" s="43"/>
      <c r="F51" s="107">
        <f>SUM(F52:F57)</f>
        <v>3199.8</v>
      </c>
      <c r="G51" s="107">
        <f>SUM(G53:G57)</f>
        <v>353.6</v>
      </c>
      <c r="H51" s="107">
        <f>SUM(H53:H57)</f>
        <v>372.8</v>
      </c>
    </row>
    <row r="52" spans="1:8" ht="158.25" customHeight="1">
      <c r="A52" s="26" t="s">
        <v>141</v>
      </c>
      <c r="B52" s="16" t="s">
        <v>52</v>
      </c>
      <c r="C52" s="16" t="s">
        <v>8</v>
      </c>
      <c r="D52" s="17" t="s">
        <v>53</v>
      </c>
      <c r="E52" s="43"/>
      <c r="F52" s="109">
        <f>'прил 3_ 2024,2025,2026'!G36</f>
        <v>1109.8</v>
      </c>
      <c r="G52" s="109">
        <f>'прил 3_ 2024,2025,2026'!H36</f>
        <v>0</v>
      </c>
      <c r="H52" s="109">
        <f>'прил 3_ 2024,2025,2026'!I36</f>
        <v>0</v>
      </c>
    </row>
    <row r="53" spans="1:8" ht="212.25" customHeight="1">
      <c r="A53" s="22" t="s">
        <v>132</v>
      </c>
      <c r="B53" s="16" t="s">
        <v>52</v>
      </c>
      <c r="C53" s="16" t="s">
        <v>8</v>
      </c>
      <c r="D53" s="16" t="s">
        <v>53</v>
      </c>
      <c r="E53" s="16" t="s">
        <v>23</v>
      </c>
      <c r="F53" s="109">
        <f>'прил 3_ 2024,2025,2026'!G37</f>
        <v>2090</v>
      </c>
      <c r="G53" s="109">
        <f>'прил 3_ 2024,2025,2026'!H37</f>
        <v>353.6</v>
      </c>
      <c r="H53" s="109">
        <f>'прил 3_ 2024,2025,2026'!I37</f>
        <v>372.8</v>
      </c>
    </row>
    <row r="54" spans="1:8" ht="45" hidden="1" customHeight="1">
      <c r="A54" s="22" t="s">
        <v>54</v>
      </c>
      <c r="B54" s="16" t="s">
        <v>52</v>
      </c>
      <c r="C54" s="16" t="s">
        <v>8</v>
      </c>
      <c r="D54" s="16" t="s">
        <v>53</v>
      </c>
      <c r="E54" s="16" t="s">
        <v>16</v>
      </c>
      <c r="F54" s="109">
        <f>'прил 3_ 2024,2025,2026'!G43</f>
        <v>0</v>
      </c>
      <c r="G54" s="109">
        <f>'прил 3_ 2024,2025,2026'!H43</f>
        <v>0</v>
      </c>
      <c r="H54" s="109">
        <f>'прил 3_ 2024,2025,2026'!I43</f>
        <v>0</v>
      </c>
    </row>
    <row r="55" spans="1:8" ht="28.5" hidden="1" customHeight="1">
      <c r="A55" s="22" t="s">
        <v>120</v>
      </c>
      <c r="B55" s="16" t="s">
        <v>52</v>
      </c>
      <c r="C55" s="16" t="s">
        <v>8</v>
      </c>
      <c r="D55" s="16" t="s">
        <v>116</v>
      </c>
      <c r="E55" s="16" t="s">
        <v>16</v>
      </c>
      <c r="F55" s="109">
        <f>'прил 3_ 2024,2025,2026'!G44</f>
        <v>0</v>
      </c>
      <c r="G55" s="109">
        <f>'прил 3_ 2024,2025,2026'!H44</f>
        <v>0</v>
      </c>
      <c r="H55" s="109">
        <f>'прил 3_ 2024,2025,2026'!I44</f>
        <v>0</v>
      </c>
    </row>
    <row r="56" spans="1:8" ht="34.5" hidden="1" customHeight="1">
      <c r="A56" s="22" t="s">
        <v>118</v>
      </c>
      <c r="B56" s="16" t="s">
        <v>52</v>
      </c>
      <c r="C56" s="16" t="s">
        <v>8</v>
      </c>
      <c r="D56" s="16" t="s">
        <v>117</v>
      </c>
      <c r="E56" s="16" t="s">
        <v>16</v>
      </c>
      <c r="F56" s="109">
        <f>'прил 3_ 2024,2025,2026'!G45</f>
        <v>0</v>
      </c>
      <c r="G56" s="109">
        <f>'прил 3_ 2024,2025,2026'!H45</f>
        <v>0</v>
      </c>
      <c r="H56" s="109">
        <f>'прил 3_ 2024,2025,2026'!I45</f>
        <v>0</v>
      </c>
    </row>
    <row r="57" spans="1:8" ht="27.75" hidden="1" customHeight="1">
      <c r="A57" s="22" t="s">
        <v>55</v>
      </c>
      <c r="B57" s="16" t="s">
        <v>52</v>
      </c>
      <c r="C57" s="16" t="s">
        <v>8</v>
      </c>
      <c r="D57" s="16" t="s">
        <v>53</v>
      </c>
      <c r="E57" s="16" t="s">
        <v>18</v>
      </c>
      <c r="F57" s="109">
        <f>'прил 3_ 2024,2025,2026'!G46</f>
        <v>0</v>
      </c>
      <c r="G57" s="109">
        <f>'прил 3_ 2024,2025,2026'!H46</f>
        <v>0</v>
      </c>
      <c r="H57" s="109">
        <f>'прил 3_ 2024,2025,2026'!I46</f>
        <v>0</v>
      </c>
    </row>
    <row r="58" spans="1:8" ht="15.75">
      <c r="A58" s="15" t="s">
        <v>72</v>
      </c>
      <c r="B58" s="28" t="s">
        <v>45</v>
      </c>
      <c r="C58" s="28"/>
      <c r="D58" s="29"/>
      <c r="E58" s="43"/>
      <c r="F58" s="107">
        <f>F59+F61</f>
        <v>195.2</v>
      </c>
      <c r="G58" s="107">
        <f>G59+G61</f>
        <v>65</v>
      </c>
      <c r="H58" s="107">
        <f>H59+H61</f>
        <v>65</v>
      </c>
    </row>
    <row r="59" spans="1:8" ht="15.75">
      <c r="A59" s="45" t="s">
        <v>73</v>
      </c>
      <c r="B59" s="28" t="s">
        <v>45</v>
      </c>
      <c r="C59" s="28" t="s">
        <v>8</v>
      </c>
      <c r="D59" s="29"/>
      <c r="E59" s="43"/>
      <c r="F59" s="107">
        <f>F60</f>
        <v>195.2</v>
      </c>
      <c r="G59" s="107">
        <f>G60</f>
        <v>65</v>
      </c>
      <c r="H59" s="107">
        <f>H60</f>
        <v>65</v>
      </c>
    </row>
    <row r="60" spans="1:8" ht="236.25">
      <c r="A60" s="19" t="s">
        <v>44</v>
      </c>
      <c r="B60" s="16" t="s">
        <v>45</v>
      </c>
      <c r="C60" s="16" t="s">
        <v>8</v>
      </c>
      <c r="D60" s="17" t="s">
        <v>46</v>
      </c>
      <c r="E60" s="16" t="s">
        <v>47</v>
      </c>
      <c r="F60" s="109">
        <f>'прил 3_ 2024,2025,2026'!G38</f>
        <v>195.2</v>
      </c>
      <c r="G60" s="109">
        <f>'прил 3_ 2024,2025,2026'!H38</f>
        <v>65</v>
      </c>
      <c r="H60" s="109">
        <f>'прил 3_ 2024,2025,2026'!I38</f>
        <v>65</v>
      </c>
    </row>
    <row r="61" spans="1:8" ht="15.75">
      <c r="A61" s="46" t="s">
        <v>74</v>
      </c>
      <c r="B61" s="28" t="s">
        <v>45</v>
      </c>
      <c r="C61" s="28" t="s">
        <v>26</v>
      </c>
      <c r="D61" s="17"/>
      <c r="E61" s="41"/>
      <c r="F61" s="107">
        <f>F62</f>
        <v>0</v>
      </c>
      <c r="G61" s="107">
        <f t="shared" ref="G61:H61" si="3">G62</f>
        <v>0</v>
      </c>
      <c r="H61" s="107">
        <f t="shared" si="3"/>
        <v>0</v>
      </c>
    </row>
    <row r="62" spans="1:8" ht="236.25">
      <c r="A62" s="26" t="s">
        <v>48</v>
      </c>
      <c r="B62" s="16" t="s">
        <v>45</v>
      </c>
      <c r="C62" s="16" t="s">
        <v>26</v>
      </c>
      <c r="D62" s="17" t="s">
        <v>49</v>
      </c>
      <c r="E62" s="16" t="s">
        <v>47</v>
      </c>
      <c r="F62" s="109">
        <f>'прил 3_ 2024,2025,2026'!G39</f>
        <v>0</v>
      </c>
      <c r="G62" s="109">
        <f>'прил 3_ 2024,2025,2026'!H39</f>
        <v>0</v>
      </c>
      <c r="H62" s="109">
        <f>'прил 3_ 2024,2025,2026'!I39</f>
        <v>0</v>
      </c>
    </row>
    <row r="63" spans="1:8" ht="31.5">
      <c r="A63" s="27" t="s">
        <v>104</v>
      </c>
      <c r="B63" s="28" t="s">
        <v>20</v>
      </c>
      <c r="C63" s="28"/>
      <c r="D63" s="29"/>
      <c r="E63" s="28"/>
      <c r="F63" s="112">
        <f t="shared" ref="F63:H64" si="4">F64</f>
        <v>0</v>
      </c>
      <c r="G63" s="107">
        <f t="shared" si="4"/>
        <v>0.1</v>
      </c>
      <c r="H63" s="107">
        <f t="shared" si="4"/>
        <v>0.1</v>
      </c>
    </row>
    <row r="64" spans="1:8" ht="47.25">
      <c r="A64" s="27" t="s">
        <v>105</v>
      </c>
      <c r="B64" s="28" t="s">
        <v>20</v>
      </c>
      <c r="C64" s="28" t="s">
        <v>8</v>
      </c>
      <c r="D64" s="29"/>
      <c r="E64" s="28"/>
      <c r="F64" s="113">
        <f t="shared" si="4"/>
        <v>0</v>
      </c>
      <c r="G64" s="107">
        <f t="shared" si="4"/>
        <v>0.1</v>
      </c>
      <c r="H64" s="107">
        <f t="shared" si="4"/>
        <v>0.1</v>
      </c>
    </row>
    <row r="65" spans="1:8" ht="141.75">
      <c r="A65" s="26" t="s">
        <v>101</v>
      </c>
      <c r="B65" s="16" t="s">
        <v>20</v>
      </c>
      <c r="C65" s="16" t="s">
        <v>8</v>
      </c>
      <c r="D65" s="17" t="s">
        <v>106</v>
      </c>
      <c r="E65" s="16" t="s">
        <v>103</v>
      </c>
      <c r="F65" s="113">
        <f>'прил 3_ 2024,2025,2026'!G40</f>
        <v>0</v>
      </c>
      <c r="G65" s="109">
        <f>'прил 3_ 2024,2025,2026'!H40</f>
        <v>0.1</v>
      </c>
      <c r="H65" s="109">
        <f>'прил 3_ 2024,2025,2026'!I40</f>
        <v>0.1</v>
      </c>
    </row>
    <row r="66" spans="1:8" ht="16.5">
      <c r="A66" s="30"/>
      <c r="B66" s="32"/>
      <c r="C66" s="32"/>
      <c r="D66" s="33"/>
      <c r="E66" s="32"/>
      <c r="F66" s="34"/>
      <c r="G66" s="34"/>
      <c r="H66" s="34"/>
    </row>
    <row r="67" spans="1:8" ht="16.5">
      <c r="A67" s="30" t="s">
        <v>56</v>
      </c>
      <c r="B67" s="32"/>
      <c r="C67" s="32"/>
      <c r="D67" s="33"/>
      <c r="E67" s="32"/>
      <c r="F67" s="34"/>
      <c r="G67" s="34"/>
      <c r="H67" s="34"/>
    </row>
    <row r="68" spans="1:8" ht="49.5">
      <c r="A68" s="132" t="s">
        <v>131</v>
      </c>
      <c r="B68" s="32"/>
      <c r="C68" s="156" t="s">
        <v>57</v>
      </c>
      <c r="D68" s="156"/>
      <c r="E68" s="156"/>
      <c r="F68" s="156"/>
      <c r="G68" s="156"/>
      <c r="H68" s="83"/>
    </row>
    <row r="69" spans="1:8" ht="16.5">
      <c r="F69" s="37"/>
    </row>
    <row r="70" spans="1:8" ht="16.5">
      <c r="F70" s="37"/>
    </row>
    <row r="71" spans="1:8" ht="16.5">
      <c r="F71" s="37"/>
    </row>
    <row r="72" spans="1:8">
      <c r="F72" s="38"/>
    </row>
    <row r="73" spans="1:8">
      <c r="F73" s="38"/>
    </row>
    <row r="74" spans="1:8">
      <c r="F74" s="38"/>
    </row>
    <row r="75" spans="1:8">
      <c r="F75" s="38"/>
    </row>
    <row r="76" spans="1:8">
      <c r="F76" s="38"/>
    </row>
    <row r="77" spans="1:8">
      <c r="F77" s="38"/>
    </row>
    <row r="78" spans="1:8">
      <c r="F78" s="38"/>
    </row>
    <row r="79" spans="1:8">
      <c r="F79" s="38"/>
    </row>
    <row r="80" spans="1:8">
      <c r="F80" s="38"/>
    </row>
    <row r="81" spans="6:6">
      <c r="F81" s="38"/>
    </row>
    <row r="82" spans="6:6">
      <c r="F82" s="38"/>
    </row>
    <row r="83" spans="6:6">
      <c r="F83" s="38"/>
    </row>
    <row r="84" spans="6:6">
      <c r="F84" s="39"/>
    </row>
    <row r="85" spans="6:6">
      <c r="F85" s="39"/>
    </row>
    <row r="86" spans="6:6">
      <c r="F86" s="39"/>
    </row>
    <row r="87" spans="6:6">
      <c r="F87" s="39"/>
    </row>
    <row r="88" spans="6:6">
      <c r="F88" s="39"/>
    </row>
    <row r="89" spans="6:6">
      <c r="F89" s="39"/>
    </row>
    <row r="90" spans="6:6">
      <c r="F90" s="39"/>
    </row>
    <row r="91" spans="6:6">
      <c r="F91" s="39"/>
    </row>
    <row r="92" spans="6:6">
      <c r="F92" s="39"/>
    </row>
    <row r="93" spans="6:6">
      <c r="F93" s="39"/>
    </row>
    <row r="94" spans="6:6">
      <c r="F94" s="39"/>
    </row>
    <row r="95" spans="6:6">
      <c r="F95" s="39"/>
    </row>
    <row r="96" spans="6:6">
      <c r="F96" s="39"/>
    </row>
    <row r="97" spans="6:6">
      <c r="F97" s="39"/>
    </row>
    <row r="98" spans="6:6">
      <c r="F98" s="39"/>
    </row>
    <row r="99" spans="6:6">
      <c r="F99" s="39"/>
    </row>
    <row r="100" spans="6:6">
      <c r="F100" s="39"/>
    </row>
    <row r="101" spans="6:6">
      <c r="F101" s="39"/>
    </row>
    <row r="102" spans="6:6">
      <c r="F102" s="39"/>
    </row>
    <row r="103" spans="6:6">
      <c r="F103" s="39"/>
    </row>
    <row r="104" spans="6:6">
      <c r="F104" s="39"/>
    </row>
    <row r="105" spans="6:6">
      <c r="F105" s="39"/>
    </row>
    <row r="106" spans="6:6">
      <c r="F106" s="39"/>
    </row>
    <row r="107" spans="6:6">
      <c r="F107" s="39"/>
    </row>
    <row r="108" spans="6:6">
      <c r="F108" s="39"/>
    </row>
    <row r="109" spans="6:6">
      <c r="F109" s="39"/>
    </row>
    <row r="110" spans="6:6">
      <c r="F110" s="39"/>
    </row>
    <row r="111" spans="6:6">
      <c r="F111" s="39"/>
    </row>
    <row r="112" spans="6:6">
      <c r="F112" s="39"/>
    </row>
    <row r="113" spans="6:6">
      <c r="F113" s="39"/>
    </row>
    <row r="114" spans="6:6">
      <c r="F114" s="39"/>
    </row>
    <row r="115" spans="6:6">
      <c r="F115" s="39"/>
    </row>
    <row r="116" spans="6:6">
      <c r="F116" s="39"/>
    </row>
    <row r="117" spans="6:6">
      <c r="F117" s="39"/>
    </row>
    <row r="118" spans="6:6">
      <c r="F118" s="39"/>
    </row>
    <row r="119" spans="6:6">
      <c r="F119" s="39"/>
    </row>
    <row r="120" spans="6:6">
      <c r="F120" s="39"/>
    </row>
    <row r="121" spans="6:6">
      <c r="F121" s="39"/>
    </row>
    <row r="122" spans="6:6">
      <c r="F122" s="39"/>
    </row>
    <row r="123" spans="6:6">
      <c r="F123" s="39"/>
    </row>
    <row r="124" spans="6:6">
      <c r="F124" s="39"/>
    </row>
    <row r="125" spans="6:6">
      <c r="F125" s="39"/>
    </row>
    <row r="126" spans="6:6">
      <c r="F126" s="39"/>
    </row>
    <row r="127" spans="6:6">
      <c r="F127" s="39"/>
    </row>
    <row r="128" spans="6:6">
      <c r="F128" s="39"/>
    </row>
    <row r="129" spans="6:6">
      <c r="F129" s="39"/>
    </row>
    <row r="130" spans="6:6">
      <c r="F130" s="39"/>
    </row>
    <row r="131" spans="6:6">
      <c r="F131" s="39"/>
    </row>
    <row r="132" spans="6:6">
      <c r="F132" s="39"/>
    </row>
    <row r="133" spans="6:6">
      <c r="F133" s="39"/>
    </row>
    <row r="134" spans="6:6">
      <c r="F134" s="39"/>
    </row>
    <row r="135" spans="6:6">
      <c r="F135" s="39"/>
    </row>
    <row r="136" spans="6:6">
      <c r="F136" s="39"/>
    </row>
    <row r="137" spans="6:6">
      <c r="F137" s="39"/>
    </row>
    <row r="138" spans="6:6">
      <c r="F138" s="39"/>
    </row>
    <row r="139" spans="6:6">
      <c r="F139" s="39"/>
    </row>
    <row r="140" spans="6:6">
      <c r="F140" s="39"/>
    </row>
    <row r="141" spans="6:6">
      <c r="F141" s="39"/>
    </row>
    <row r="142" spans="6:6">
      <c r="F142" s="39"/>
    </row>
    <row r="143" spans="6:6">
      <c r="F143" s="39"/>
    </row>
    <row r="144" spans="6:6">
      <c r="F144" s="39"/>
    </row>
    <row r="145" spans="6:6">
      <c r="F145" s="39"/>
    </row>
    <row r="146" spans="6:6">
      <c r="F146" s="39"/>
    </row>
    <row r="147" spans="6:6">
      <c r="F147" s="39"/>
    </row>
    <row r="148" spans="6:6">
      <c r="F148" s="39"/>
    </row>
    <row r="149" spans="6:6">
      <c r="F149" s="39"/>
    </row>
    <row r="150" spans="6:6">
      <c r="F150" s="39"/>
    </row>
    <row r="151" spans="6:6">
      <c r="F151" s="39"/>
    </row>
    <row r="152" spans="6:6">
      <c r="F152" s="39"/>
    </row>
    <row r="153" spans="6:6">
      <c r="F153" s="39"/>
    </row>
    <row r="154" spans="6:6">
      <c r="F154" s="39"/>
    </row>
    <row r="155" spans="6:6">
      <c r="F155" s="39"/>
    </row>
    <row r="156" spans="6:6">
      <c r="F156" s="39"/>
    </row>
    <row r="157" spans="6:6">
      <c r="F157" s="39"/>
    </row>
    <row r="158" spans="6:6">
      <c r="F158" s="39"/>
    </row>
    <row r="159" spans="6:6">
      <c r="F159" s="39"/>
    </row>
    <row r="160" spans="6:6">
      <c r="F160" s="39"/>
    </row>
    <row r="161" spans="6:6">
      <c r="F161" s="39"/>
    </row>
    <row r="162" spans="6:6">
      <c r="F162" s="39"/>
    </row>
    <row r="163" spans="6:6">
      <c r="F163" s="39"/>
    </row>
    <row r="164" spans="6:6">
      <c r="F164" s="39"/>
    </row>
    <row r="165" spans="6:6">
      <c r="F165" s="39"/>
    </row>
    <row r="166" spans="6:6">
      <c r="F166" s="39"/>
    </row>
    <row r="167" spans="6:6">
      <c r="F167" s="39"/>
    </row>
    <row r="168" spans="6:6">
      <c r="F168" s="39"/>
    </row>
    <row r="169" spans="6:6">
      <c r="F169" s="39"/>
    </row>
    <row r="170" spans="6:6">
      <c r="F170" s="39"/>
    </row>
    <row r="171" spans="6:6">
      <c r="F171" s="39"/>
    </row>
    <row r="172" spans="6:6">
      <c r="F172" s="39"/>
    </row>
    <row r="173" spans="6:6">
      <c r="F173" s="39"/>
    </row>
    <row r="174" spans="6:6">
      <c r="F174" s="39"/>
    </row>
    <row r="175" spans="6:6">
      <c r="F175" s="39"/>
    </row>
    <row r="176" spans="6:6">
      <c r="F176" s="39"/>
    </row>
    <row r="177" spans="6:6">
      <c r="F177" s="39"/>
    </row>
    <row r="178" spans="6:6">
      <c r="F178" s="39"/>
    </row>
    <row r="179" spans="6:6">
      <c r="F179" s="39"/>
    </row>
    <row r="180" spans="6:6">
      <c r="F180" s="39"/>
    </row>
    <row r="181" spans="6:6">
      <c r="F181" s="39"/>
    </row>
    <row r="182" spans="6:6">
      <c r="F182" s="39"/>
    </row>
    <row r="183" spans="6:6">
      <c r="F183" s="39"/>
    </row>
    <row r="184" spans="6:6">
      <c r="F184" s="39"/>
    </row>
    <row r="185" spans="6:6">
      <c r="F185" s="39"/>
    </row>
    <row r="186" spans="6:6">
      <c r="F186" s="39"/>
    </row>
    <row r="187" spans="6:6">
      <c r="F187" s="39"/>
    </row>
    <row r="188" spans="6:6">
      <c r="F188" s="39"/>
    </row>
    <row r="189" spans="6:6">
      <c r="F189" s="39"/>
    </row>
    <row r="190" spans="6:6">
      <c r="F190" s="39"/>
    </row>
    <row r="191" spans="6:6">
      <c r="F191" s="39"/>
    </row>
    <row r="192" spans="6:6">
      <c r="F192" s="39"/>
    </row>
    <row r="193" spans="6:6">
      <c r="F193" s="39"/>
    </row>
    <row r="194" spans="6:6">
      <c r="F194" s="39"/>
    </row>
    <row r="195" spans="6:6">
      <c r="F195" s="39"/>
    </row>
    <row r="196" spans="6:6">
      <c r="F196" s="39"/>
    </row>
  </sheetData>
  <mergeCells count="15">
    <mergeCell ref="C1:H1"/>
    <mergeCell ref="C2:H2"/>
    <mergeCell ref="C68:G68"/>
    <mergeCell ref="H9:H10"/>
    <mergeCell ref="C9:C10"/>
    <mergeCell ref="D9:D10"/>
    <mergeCell ref="E9:E10"/>
    <mergeCell ref="G9:G10"/>
    <mergeCell ref="F9:F10"/>
    <mergeCell ref="A6:G6"/>
    <mergeCell ref="A9:A10"/>
    <mergeCell ref="B9:B10"/>
    <mergeCell ref="C5:H5"/>
    <mergeCell ref="C4:E4"/>
    <mergeCell ref="A7:H7"/>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dimension ref="A1:J52"/>
  <sheetViews>
    <sheetView tabSelected="1" view="pageBreakPreview" topLeftCell="A44" zoomScale="80" zoomScaleSheetLayoutView="80" workbookViewId="0">
      <selection activeCell="Q9" sqref="Q9"/>
    </sheetView>
  </sheetViews>
  <sheetFormatPr defaultRowHeight="12.75"/>
  <cols>
    <col min="1" max="1" width="3" customWidth="1"/>
    <col min="2" max="2" width="36.5703125" customWidth="1"/>
    <col min="3" max="3" width="14.5703125" customWidth="1"/>
    <col min="4" max="4" width="4.42578125" customWidth="1"/>
    <col min="5" max="5" width="4.28515625" customWidth="1"/>
    <col min="6" max="6" width="4.5703125" customWidth="1"/>
    <col min="7" max="7" width="6.42578125" customWidth="1"/>
    <col min="8" max="8" width="13.5703125" style="140" customWidth="1"/>
    <col min="9" max="9" width="9.28515625" customWidth="1"/>
  </cols>
  <sheetData>
    <row r="1" spans="1:10" ht="16.5">
      <c r="E1" s="154" t="s">
        <v>129</v>
      </c>
      <c r="F1" s="154"/>
      <c r="G1" s="154"/>
      <c r="H1" s="154"/>
    </row>
    <row r="2" spans="1:10" ht="1.5" customHeight="1">
      <c r="E2" s="181" t="s">
        <v>144</v>
      </c>
      <c r="F2" s="181"/>
      <c r="G2" s="181"/>
      <c r="H2" s="181"/>
      <c r="I2" s="181"/>
      <c r="J2" s="181"/>
    </row>
    <row r="3" spans="1:10" ht="81.75" customHeight="1">
      <c r="E3" s="181"/>
      <c r="F3" s="181"/>
      <c r="G3" s="181"/>
      <c r="H3" s="181"/>
      <c r="I3" s="181"/>
      <c r="J3" s="181"/>
    </row>
    <row r="4" spans="1:10" ht="16.5" customHeight="1">
      <c r="E4" s="153"/>
      <c r="F4" s="153"/>
      <c r="G4" s="153"/>
      <c r="H4" s="153"/>
      <c r="I4" s="153"/>
      <c r="J4" s="153"/>
    </row>
    <row r="5" spans="1:10" ht="16.5" customHeight="1">
      <c r="A5" s="47"/>
      <c r="B5" s="49"/>
      <c r="C5" s="50"/>
      <c r="D5" s="7"/>
      <c r="E5" s="182" t="s">
        <v>129</v>
      </c>
      <c r="F5" s="182"/>
      <c r="G5" s="182"/>
      <c r="H5" s="182"/>
      <c r="I5" s="182"/>
      <c r="J5" s="182"/>
    </row>
    <row r="6" spans="1:10" ht="96" customHeight="1">
      <c r="A6" s="47"/>
      <c r="B6" s="49"/>
      <c r="C6" s="50"/>
      <c r="D6" s="8"/>
      <c r="E6" s="183" t="s">
        <v>137</v>
      </c>
      <c r="F6" s="183"/>
      <c r="G6" s="183"/>
      <c r="H6" s="183"/>
      <c r="I6" s="183"/>
      <c r="J6" s="183"/>
    </row>
    <row r="7" spans="1:10" ht="130.5" customHeight="1">
      <c r="A7" s="173" t="s">
        <v>138</v>
      </c>
      <c r="B7" s="173"/>
      <c r="C7" s="173"/>
      <c r="D7" s="173"/>
      <c r="E7" s="173"/>
      <c r="F7" s="173"/>
      <c r="G7" s="173"/>
      <c r="H7" s="173"/>
      <c r="I7" s="173"/>
      <c r="J7" s="173"/>
    </row>
    <row r="8" spans="1:10" ht="15">
      <c r="A8" s="47"/>
      <c r="B8" s="51"/>
      <c r="C8" s="2"/>
      <c r="D8" s="2"/>
      <c r="E8" s="2"/>
      <c r="F8" s="2"/>
      <c r="G8" s="2"/>
      <c r="H8" s="133"/>
      <c r="I8" s="180" t="s">
        <v>123</v>
      </c>
      <c r="J8" s="180"/>
    </row>
    <row r="9" spans="1:10" ht="17.25" customHeight="1">
      <c r="A9" s="175" t="s">
        <v>75</v>
      </c>
      <c r="B9" s="175" t="s">
        <v>76</v>
      </c>
      <c r="C9" s="176" t="s">
        <v>4</v>
      </c>
      <c r="D9" s="176" t="s">
        <v>2</v>
      </c>
      <c r="E9" s="176" t="s">
        <v>3</v>
      </c>
      <c r="F9" s="176" t="s">
        <v>5</v>
      </c>
      <c r="G9" s="176" t="s">
        <v>1</v>
      </c>
      <c r="H9" s="177" t="s">
        <v>124</v>
      </c>
      <c r="I9" s="178"/>
      <c r="J9" s="179"/>
    </row>
    <row r="10" spans="1:10" ht="29.25" customHeight="1">
      <c r="A10" s="175"/>
      <c r="B10" s="175"/>
      <c r="C10" s="176"/>
      <c r="D10" s="176"/>
      <c r="E10" s="176"/>
      <c r="F10" s="176"/>
      <c r="G10" s="176"/>
      <c r="H10" s="134" t="s">
        <v>126</v>
      </c>
      <c r="I10" s="95" t="s">
        <v>127</v>
      </c>
      <c r="J10" s="96" t="s">
        <v>135</v>
      </c>
    </row>
    <row r="11" spans="1:10" ht="63">
      <c r="A11" s="52">
        <v>1</v>
      </c>
      <c r="B11" s="86" t="s">
        <v>109</v>
      </c>
      <c r="C11" s="66" t="s">
        <v>77</v>
      </c>
      <c r="D11" s="85"/>
      <c r="E11" s="85"/>
      <c r="F11" s="85"/>
      <c r="G11" s="87"/>
      <c r="H11" s="135">
        <f>H13+H25+H31+H47</f>
        <v>14540.5</v>
      </c>
      <c r="I11" s="120">
        <f t="shared" ref="I11:J11" si="0">I13+I25+I31+I47</f>
        <v>1913.6</v>
      </c>
      <c r="J11" s="120">
        <f t="shared" si="0"/>
        <v>1955.8</v>
      </c>
    </row>
    <row r="12" spans="1:10" ht="15.75">
      <c r="A12" s="53"/>
      <c r="B12" s="72" t="s">
        <v>78</v>
      </c>
      <c r="C12" s="85"/>
      <c r="D12" s="85"/>
      <c r="E12" s="85"/>
      <c r="F12" s="85"/>
      <c r="G12" s="87"/>
      <c r="H12" s="136"/>
      <c r="I12" s="121"/>
      <c r="J12" s="122"/>
    </row>
    <row r="13" spans="1:10" ht="47.25">
      <c r="A13" s="54">
        <v>1.1000000000000001</v>
      </c>
      <c r="B13" s="86" t="s">
        <v>79</v>
      </c>
      <c r="C13" s="66" t="s">
        <v>80</v>
      </c>
      <c r="D13" s="85"/>
      <c r="E13" s="85"/>
      <c r="F13" s="85"/>
      <c r="G13" s="87"/>
      <c r="H13" s="135">
        <f>SUM(H14:H24)</f>
        <v>2874.4</v>
      </c>
      <c r="I13" s="123">
        <f>SUM(I14:I24)</f>
        <v>63</v>
      </c>
      <c r="J13" s="124">
        <f>SUM(J14:J24)</f>
        <v>73.2</v>
      </c>
    </row>
    <row r="14" spans="1:10" ht="207" customHeight="1">
      <c r="A14" s="53"/>
      <c r="B14" s="74" t="s">
        <v>33</v>
      </c>
      <c r="C14" s="70" t="s">
        <v>35</v>
      </c>
      <c r="D14" s="69" t="s">
        <v>34</v>
      </c>
      <c r="E14" s="69" t="s">
        <v>26</v>
      </c>
      <c r="F14" s="69" t="s">
        <v>16</v>
      </c>
      <c r="G14" s="69" t="s">
        <v>81</v>
      </c>
      <c r="H14" s="137">
        <f>'прил 3_ 2024,2025,2026'!G27</f>
        <v>107.7</v>
      </c>
      <c r="I14" s="125">
        <f>'прилож 4_ 2024,2025, 2026'!G40</f>
        <v>30.5</v>
      </c>
      <c r="J14" s="126">
        <f>'прилож 4_ 2024,2025, 2026'!H40</f>
        <v>30.5</v>
      </c>
    </row>
    <row r="15" spans="1:10" ht="220.5">
      <c r="A15" s="53"/>
      <c r="B15" s="72" t="s">
        <v>36</v>
      </c>
      <c r="C15" s="70" t="s">
        <v>37</v>
      </c>
      <c r="D15" s="69" t="s">
        <v>34</v>
      </c>
      <c r="E15" s="69" t="s">
        <v>26</v>
      </c>
      <c r="F15" s="69" t="s">
        <v>16</v>
      </c>
      <c r="G15" s="69" t="s">
        <v>81</v>
      </c>
      <c r="H15" s="137">
        <f>'прил 3_ 2024,2025,2026'!G28</f>
        <v>4.5</v>
      </c>
      <c r="I15" s="125">
        <f>'прилож 4_ 2024,2025, 2026'!G41</f>
        <v>0.5</v>
      </c>
      <c r="J15" s="126">
        <f>'прилож 4_ 2024,2025, 2026'!H41</f>
        <v>0.5</v>
      </c>
    </row>
    <row r="16" spans="1:10" ht="207.75" customHeight="1">
      <c r="A16" s="53"/>
      <c r="B16" s="74" t="s">
        <v>38</v>
      </c>
      <c r="C16" s="69" t="s">
        <v>39</v>
      </c>
      <c r="D16" s="69" t="s">
        <v>34</v>
      </c>
      <c r="E16" s="69" t="s">
        <v>26</v>
      </c>
      <c r="F16" s="69" t="s">
        <v>16</v>
      </c>
      <c r="G16" s="69" t="s">
        <v>81</v>
      </c>
      <c r="H16" s="137">
        <f>'прил 3_ 2024,2025,2026'!G29</f>
        <v>0</v>
      </c>
      <c r="I16" s="125">
        <f>'прилож 4_ 2024,2025, 2026'!G42</f>
        <v>7</v>
      </c>
      <c r="J16" s="126">
        <f>'прилож 4_ 2024,2025, 2026'!H42</f>
        <v>0</v>
      </c>
    </row>
    <row r="17" spans="1:10" ht="208.5" customHeight="1">
      <c r="A17" s="53"/>
      <c r="B17" s="72" t="s">
        <v>38</v>
      </c>
      <c r="C17" s="69" t="s">
        <v>39</v>
      </c>
      <c r="D17" s="69" t="s">
        <v>34</v>
      </c>
      <c r="E17" s="69" t="s">
        <v>26</v>
      </c>
      <c r="F17" s="69" t="s">
        <v>18</v>
      </c>
      <c r="G17" s="69" t="s">
        <v>81</v>
      </c>
      <c r="H17" s="137">
        <f>'прил 3_ 2024,2025,2026'!G30</f>
        <v>0</v>
      </c>
      <c r="I17" s="125">
        <f>'прилож 4_ 2024,2025, 2026'!G43</f>
        <v>0</v>
      </c>
      <c r="J17" s="126">
        <f>'прилож 4_ 2024,2025, 2026'!H43</f>
        <v>0</v>
      </c>
    </row>
    <row r="18" spans="1:10" ht="252">
      <c r="A18" s="53"/>
      <c r="B18" s="74" t="s">
        <v>31</v>
      </c>
      <c r="C18" s="70" t="s">
        <v>32</v>
      </c>
      <c r="D18" s="69" t="s">
        <v>13</v>
      </c>
      <c r="E18" s="69" t="s">
        <v>29</v>
      </c>
      <c r="F18" s="69" t="s">
        <v>16</v>
      </c>
      <c r="G18" s="69" t="s">
        <v>81</v>
      </c>
      <c r="H18" s="137">
        <f>'прил 3_ 2024,2025,2026'!G24</f>
        <v>609.5</v>
      </c>
      <c r="I18" s="125">
        <f>'прилож 4_ 2024,2025, 2026'!G35</f>
        <v>0</v>
      </c>
      <c r="J18" s="126">
        <f>'прилож 4_ 2024,2025, 2026'!H35</f>
        <v>0</v>
      </c>
    </row>
    <row r="19" spans="1:10" ht="272.25" customHeight="1">
      <c r="A19" s="53"/>
      <c r="B19" s="74" t="s">
        <v>97</v>
      </c>
      <c r="C19" s="70" t="s">
        <v>88</v>
      </c>
      <c r="D19" s="69" t="s">
        <v>13</v>
      </c>
      <c r="E19" s="69" t="s">
        <v>87</v>
      </c>
      <c r="F19" s="69" t="s">
        <v>16</v>
      </c>
      <c r="G19" s="69" t="s">
        <v>81</v>
      </c>
      <c r="H19" s="137">
        <f>'прил 3_ 2024,2025,2026'!G25</f>
        <v>1997.3</v>
      </c>
      <c r="I19" s="125">
        <f>'прил 3_ 2024,2025,2026'!H25</f>
        <v>0</v>
      </c>
      <c r="J19" s="126">
        <f>'прил 3_ 2024,2025,2026'!I25</f>
        <v>0</v>
      </c>
    </row>
    <row r="20" spans="1:10" ht="209.25" customHeight="1">
      <c r="A20" s="53"/>
      <c r="B20" s="72" t="s">
        <v>40</v>
      </c>
      <c r="C20" s="70" t="s">
        <v>41</v>
      </c>
      <c r="D20" s="69" t="s">
        <v>34</v>
      </c>
      <c r="E20" s="69" t="s">
        <v>26</v>
      </c>
      <c r="F20" s="69" t="s">
        <v>16</v>
      </c>
      <c r="G20" s="69" t="s">
        <v>81</v>
      </c>
      <c r="H20" s="137">
        <f>'прил 3_ 2024,2025,2026'!G31</f>
        <v>0</v>
      </c>
      <c r="I20" s="125">
        <f>'прилож 4_ 2024,2025, 2026'!G44</f>
        <v>0</v>
      </c>
      <c r="J20" s="126">
        <f>'прилож 4_ 2024,2025, 2026'!H44</f>
        <v>0</v>
      </c>
    </row>
    <row r="21" spans="1:10" ht="242.25" customHeight="1">
      <c r="A21" s="53"/>
      <c r="B21" s="74" t="s">
        <v>95</v>
      </c>
      <c r="C21" s="70" t="s">
        <v>96</v>
      </c>
      <c r="D21" s="69" t="s">
        <v>34</v>
      </c>
      <c r="E21" s="69" t="s">
        <v>26</v>
      </c>
      <c r="F21" s="69" t="s">
        <v>16</v>
      </c>
      <c r="G21" s="69" t="s">
        <v>81</v>
      </c>
      <c r="H21" s="137">
        <f>'прил 3_ 2024,2025,2026'!G33</f>
        <v>38.299999999999997</v>
      </c>
      <c r="I21" s="125">
        <f>'прил 3_ 2024,2025,2026'!H33</f>
        <v>1.5</v>
      </c>
      <c r="J21" s="126">
        <f>'прил 3_ 2024,2025,2026'!I33</f>
        <v>1.8</v>
      </c>
    </row>
    <row r="22" spans="1:10" ht="209.25" customHeight="1">
      <c r="A22" s="53"/>
      <c r="B22" s="72" t="s">
        <v>42</v>
      </c>
      <c r="C22" s="70" t="s">
        <v>43</v>
      </c>
      <c r="D22" s="69" t="s">
        <v>34</v>
      </c>
      <c r="E22" s="69" t="s">
        <v>26</v>
      </c>
      <c r="F22" s="69" t="s">
        <v>16</v>
      </c>
      <c r="G22" s="69" t="s">
        <v>81</v>
      </c>
      <c r="H22" s="137">
        <f>'прил 3_ 2024,2025,2026'!G32</f>
        <v>70.5</v>
      </c>
      <c r="I22" s="125">
        <f>'прил 3_ 2024,2025,2026'!H32</f>
        <v>21</v>
      </c>
      <c r="J22" s="126">
        <f>'прил 3_ 2024,2025,2026'!I32</f>
        <v>38</v>
      </c>
    </row>
    <row r="23" spans="1:10" ht="272.25" customHeight="1">
      <c r="A23" s="53"/>
      <c r="B23" s="74" t="s">
        <v>97</v>
      </c>
      <c r="C23" s="70" t="s">
        <v>121</v>
      </c>
      <c r="D23" s="69" t="s">
        <v>34</v>
      </c>
      <c r="E23" s="69" t="s">
        <v>26</v>
      </c>
      <c r="F23" s="69" t="s">
        <v>16</v>
      </c>
      <c r="G23" s="69" t="s">
        <v>81</v>
      </c>
      <c r="H23" s="137">
        <f>'прил 3_ 2024,2025,2026'!G26</f>
        <v>46.1</v>
      </c>
      <c r="I23" s="125">
        <f>'прил 3_ 2024,2025,2026'!H26</f>
        <v>2.5</v>
      </c>
      <c r="J23" s="126">
        <f>'прил 3_ 2024,2025,2026'!I26</f>
        <v>2.4</v>
      </c>
    </row>
    <row r="24" spans="1:10" ht="258.75" customHeight="1">
      <c r="A24" s="53"/>
      <c r="B24" s="72" t="s">
        <v>108</v>
      </c>
      <c r="C24" s="70" t="s">
        <v>107</v>
      </c>
      <c r="D24" s="69" t="s">
        <v>34</v>
      </c>
      <c r="E24" s="69" t="s">
        <v>26</v>
      </c>
      <c r="F24" s="69" t="s">
        <v>16</v>
      </c>
      <c r="G24" s="69" t="s">
        <v>81</v>
      </c>
      <c r="H24" s="137">
        <f>'прил 3_ 2024,2025,2026'!G34</f>
        <v>0.5</v>
      </c>
      <c r="I24" s="125">
        <f>'прил 3_ 2024,2025,2026'!H34</f>
        <v>0</v>
      </c>
      <c r="J24" s="126">
        <f>'прил 3_ 2024,2025,2026'!I34</f>
        <v>0</v>
      </c>
    </row>
    <row r="25" spans="1:10" ht="48.75" customHeight="1">
      <c r="A25" s="53">
        <v>2</v>
      </c>
      <c r="B25" s="79" t="s">
        <v>82</v>
      </c>
      <c r="C25" s="81" t="s">
        <v>83</v>
      </c>
      <c r="D25" s="69"/>
      <c r="E25" s="69"/>
      <c r="F25" s="69"/>
      <c r="G25" s="69"/>
      <c r="H25" s="138">
        <f>SUM(H26:H30)</f>
        <v>3199.8</v>
      </c>
      <c r="I25" s="127">
        <f>SUM(I26:I30)</f>
        <v>353.6</v>
      </c>
      <c r="J25" s="128">
        <f>SUM(J26:J30)</f>
        <v>372.8</v>
      </c>
    </row>
    <row r="26" spans="1:10" ht="34.5" hidden="1" customHeight="1">
      <c r="A26" s="53"/>
      <c r="B26" s="73" t="s">
        <v>51</v>
      </c>
      <c r="C26" s="69" t="s">
        <v>53</v>
      </c>
      <c r="D26" s="69" t="s">
        <v>52</v>
      </c>
      <c r="E26" s="69" t="s">
        <v>8</v>
      </c>
      <c r="F26" s="69" t="s">
        <v>11</v>
      </c>
      <c r="G26" s="69" t="s">
        <v>84</v>
      </c>
      <c r="H26" s="136">
        <f>'прил 3_ 2024,2025,2026'!G42</f>
        <v>0</v>
      </c>
      <c r="I26" s="121">
        <v>0</v>
      </c>
      <c r="J26" s="122">
        <v>0</v>
      </c>
    </row>
    <row r="27" spans="1:10" ht="63" customHeight="1">
      <c r="A27" s="53"/>
      <c r="B27" s="73" t="s">
        <v>54</v>
      </c>
      <c r="C27" s="69" t="s">
        <v>53</v>
      </c>
      <c r="D27" s="69" t="s">
        <v>52</v>
      </c>
      <c r="E27" s="69" t="s">
        <v>8</v>
      </c>
      <c r="F27" s="69" t="s">
        <v>16</v>
      </c>
      <c r="G27" s="69" t="s">
        <v>81</v>
      </c>
      <c r="H27" s="136">
        <f>'прил 3_ 2024,2025,2026'!G36</f>
        <v>1109.8</v>
      </c>
      <c r="I27" s="136">
        <f>'прил 3_ 2024,2025,2026'!H36</f>
        <v>0</v>
      </c>
      <c r="J27" s="136">
        <f>'прил 3_ 2024,2025,2026'!I36</f>
        <v>0</v>
      </c>
    </row>
    <row r="28" spans="1:10" ht="36.75" hidden="1" customHeight="1">
      <c r="A28" s="53"/>
      <c r="B28" s="73" t="s">
        <v>120</v>
      </c>
      <c r="C28" s="69" t="s">
        <v>116</v>
      </c>
      <c r="D28" s="69" t="s">
        <v>52</v>
      </c>
      <c r="E28" s="69" t="s">
        <v>8</v>
      </c>
      <c r="F28" s="69" t="s">
        <v>16</v>
      </c>
      <c r="G28" s="69" t="s">
        <v>84</v>
      </c>
      <c r="H28" s="136">
        <f>'прил 3_ 2024,2025,2026'!G44</f>
        <v>0</v>
      </c>
      <c r="I28" s="121">
        <f>'прил 3_ 2024,2025,2026'!H44</f>
        <v>0</v>
      </c>
      <c r="J28" s="122">
        <f>'прил 3_ 2024,2025,2026'!I44</f>
        <v>0</v>
      </c>
    </row>
    <row r="29" spans="1:10" ht="33.75" hidden="1" customHeight="1">
      <c r="A29" s="53"/>
      <c r="B29" s="73" t="s">
        <v>118</v>
      </c>
      <c r="C29" s="69" t="s">
        <v>117</v>
      </c>
      <c r="D29" s="69" t="s">
        <v>52</v>
      </c>
      <c r="E29" s="69" t="s">
        <v>8</v>
      </c>
      <c r="F29" s="69" t="s">
        <v>16</v>
      </c>
      <c r="G29" s="69" t="s">
        <v>84</v>
      </c>
      <c r="H29" s="136">
        <f>'прил 3_ 2024,2025,2026'!G45</f>
        <v>0</v>
      </c>
      <c r="I29" s="121">
        <f>'прил 3_ 2024,2025,2026'!H45</f>
        <v>0</v>
      </c>
      <c r="J29" s="122">
        <f>'прил 3_ 2024,2025,2026'!I45</f>
        <v>0</v>
      </c>
    </row>
    <row r="30" spans="1:10" ht="246" customHeight="1">
      <c r="A30" s="53"/>
      <c r="B30" s="22" t="s">
        <v>132</v>
      </c>
      <c r="C30" s="69" t="s">
        <v>53</v>
      </c>
      <c r="D30" s="69" t="s">
        <v>52</v>
      </c>
      <c r="E30" s="69" t="s">
        <v>8</v>
      </c>
      <c r="F30" s="69" t="s">
        <v>23</v>
      </c>
      <c r="G30" s="69" t="s">
        <v>81</v>
      </c>
      <c r="H30" s="136">
        <f>'прил 3_ 2024,2025,2026'!G37</f>
        <v>2090</v>
      </c>
      <c r="I30" s="136">
        <f>'прил 3_ 2024,2025,2026'!H37</f>
        <v>353.6</v>
      </c>
      <c r="J30" s="136">
        <f>'прил 3_ 2024,2025,2026'!I37</f>
        <v>372.8</v>
      </c>
    </row>
    <row r="31" spans="1:10" ht="47.25">
      <c r="A31" s="53">
        <v>3</v>
      </c>
      <c r="B31" s="68" t="s">
        <v>85</v>
      </c>
      <c r="C31" s="81" t="s">
        <v>86</v>
      </c>
      <c r="D31" s="69"/>
      <c r="E31" s="69"/>
      <c r="F31" s="69"/>
      <c r="G31" s="69"/>
      <c r="H31" s="138">
        <f>SUM(H32:H45)+H46</f>
        <v>8456.2999999999993</v>
      </c>
      <c r="I31" s="127">
        <f>SUM(I32:I46)</f>
        <v>1496.5</v>
      </c>
      <c r="J31" s="128">
        <f>SUM(J32:J46)</f>
        <v>1509.3</v>
      </c>
    </row>
    <row r="32" spans="1:10" ht="352.5" customHeight="1">
      <c r="A32" s="53"/>
      <c r="B32" s="72" t="s">
        <v>7</v>
      </c>
      <c r="C32" s="70" t="s">
        <v>10</v>
      </c>
      <c r="D32" s="69" t="s">
        <v>8</v>
      </c>
      <c r="E32" s="69" t="s">
        <v>9</v>
      </c>
      <c r="F32" s="69" t="s">
        <v>11</v>
      </c>
      <c r="G32" s="69" t="s">
        <v>81</v>
      </c>
      <c r="H32" s="137">
        <f>'прил 3_ 2024,2025,2026'!G12</f>
        <v>1143.5999999999999</v>
      </c>
      <c r="I32" s="125">
        <f>'прилож 4_ 2024,2025, 2026'!G14</f>
        <v>472.5</v>
      </c>
      <c r="J32" s="126">
        <f>'прилож 4_ 2024,2025, 2026'!H14</f>
        <v>472.5</v>
      </c>
    </row>
    <row r="33" spans="1:10" ht="337.5" customHeight="1">
      <c r="A33" s="53"/>
      <c r="B33" s="73" t="s">
        <v>12</v>
      </c>
      <c r="C33" s="70" t="s">
        <v>14</v>
      </c>
      <c r="D33" s="69" t="s">
        <v>8</v>
      </c>
      <c r="E33" s="69" t="s">
        <v>13</v>
      </c>
      <c r="F33" s="69" t="s">
        <v>11</v>
      </c>
      <c r="G33" s="69" t="s">
        <v>81</v>
      </c>
      <c r="H33" s="137">
        <f>'прил 3_ 2024,2025,2026'!G13</f>
        <v>955.6</v>
      </c>
      <c r="I33" s="125">
        <f>'прилож 4_ 2024,2025, 2026'!G16</f>
        <v>444.6</v>
      </c>
      <c r="J33" s="126">
        <f>'прилож 4_ 2024,2025, 2026'!H16</f>
        <v>444.6</v>
      </c>
    </row>
    <row r="34" spans="1:10" ht="243" customHeight="1">
      <c r="A34" s="53"/>
      <c r="B34" s="73" t="s">
        <v>15</v>
      </c>
      <c r="C34" s="70" t="s">
        <v>14</v>
      </c>
      <c r="D34" s="69" t="s">
        <v>8</v>
      </c>
      <c r="E34" s="69" t="s">
        <v>13</v>
      </c>
      <c r="F34" s="69" t="s">
        <v>16</v>
      </c>
      <c r="G34" s="69" t="s">
        <v>81</v>
      </c>
      <c r="H34" s="137">
        <f>'прил 3_ 2024,2025,2026'!G14</f>
        <v>1490.5</v>
      </c>
      <c r="I34" s="125">
        <f>'прилож 4_ 2024,2025, 2026'!G17</f>
        <v>238.1</v>
      </c>
      <c r="J34" s="126">
        <f>'прилож 4_ 2024,2025, 2026'!H17</f>
        <v>236.9</v>
      </c>
    </row>
    <row r="35" spans="1:10" ht="237.75" customHeight="1">
      <c r="A35" s="53"/>
      <c r="B35" s="74" t="s">
        <v>17</v>
      </c>
      <c r="C35" s="70" t="s">
        <v>14</v>
      </c>
      <c r="D35" s="69" t="s">
        <v>8</v>
      </c>
      <c r="E35" s="69" t="s">
        <v>13</v>
      </c>
      <c r="F35" s="69" t="s">
        <v>18</v>
      </c>
      <c r="G35" s="69" t="s">
        <v>81</v>
      </c>
      <c r="H35" s="137">
        <f>'прил 3_ 2024,2025,2026'!G15</f>
        <v>15.5</v>
      </c>
      <c r="I35" s="125">
        <f>'прилож 4_ 2024,2025, 2026'!G18</f>
        <v>17</v>
      </c>
      <c r="J35" s="126">
        <f>'прилож 4_ 2024,2025, 2026'!H18</f>
        <v>17</v>
      </c>
    </row>
    <row r="36" spans="1:10" ht="173.25" hidden="1">
      <c r="A36" s="53"/>
      <c r="B36" s="73" t="s">
        <v>111</v>
      </c>
      <c r="C36" s="77" t="s">
        <v>113</v>
      </c>
      <c r="D36" s="76" t="s">
        <v>8</v>
      </c>
      <c r="E36" s="76" t="s">
        <v>110</v>
      </c>
      <c r="F36" s="76" t="s">
        <v>18</v>
      </c>
      <c r="G36" s="69" t="s">
        <v>81</v>
      </c>
      <c r="H36" s="137">
        <f>'прил 3_ 2024,2025,2026'!G16</f>
        <v>0</v>
      </c>
      <c r="I36" s="125">
        <f>'прил 3_ 2024,2025,2026'!H16</f>
        <v>0</v>
      </c>
      <c r="J36" s="126">
        <f>'прил 3_ 2024,2025,2026'!I16</f>
        <v>0</v>
      </c>
    </row>
    <row r="37" spans="1:10" ht="157.5" hidden="1">
      <c r="A37" s="53"/>
      <c r="B37" s="73" t="s">
        <v>112</v>
      </c>
      <c r="C37" s="77" t="s">
        <v>114</v>
      </c>
      <c r="D37" s="76" t="s">
        <v>8</v>
      </c>
      <c r="E37" s="76" t="s">
        <v>110</v>
      </c>
      <c r="F37" s="76" t="s">
        <v>18</v>
      </c>
      <c r="G37" s="69" t="s">
        <v>81</v>
      </c>
      <c r="H37" s="137">
        <f>'прил 3_ 2024,2025,2026'!G17</f>
        <v>0</v>
      </c>
      <c r="I37" s="125">
        <f>'прил 3_ 2024,2025,2026'!H17</f>
        <v>0</v>
      </c>
      <c r="J37" s="126">
        <f>'прил 3_ 2024,2025,2026'!I17</f>
        <v>0</v>
      </c>
    </row>
    <row r="38" spans="1:10" ht="293.25" customHeight="1">
      <c r="A38" s="53"/>
      <c r="B38" s="73" t="s">
        <v>19</v>
      </c>
      <c r="C38" s="77" t="s">
        <v>21</v>
      </c>
      <c r="D38" s="76" t="s">
        <v>8</v>
      </c>
      <c r="E38" s="76" t="s">
        <v>20</v>
      </c>
      <c r="F38" s="76" t="s">
        <v>16</v>
      </c>
      <c r="G38" s="69" t="s">
        <v>81</v>
      </c>
      <c r="H38" s="137">
        <f>'прил 3_ 2024,2025,2026'!G18</f>
        <v>3067.8</v>
      </c>
      <c r="I38" s="125">
        <f>'прилож 4_ 2024,2025, 2026'!G23</f>
        <v>8</v>
      </c>
      <c r="J38" s="126">
        <f>'прилож 4_ 2024,2025, 2026'!H23</f>
        <v>8</v>
      </c>
    </row>
    <row r="39" spans="1:10" ht="274.5" customHeight="1">
      <c r="A39" s="53"/>
      <c r="B39" s="74" t="s">
        <v>22</v>
      </c>
      <c r="C39" s="70" t="s">
        <v>21</v>
      </c>
      <c r="D39" s="69" t="s">
        <v>8</v>
      </c>
      <c r="E39" s="69" t="s">
        <v>20</v>
      </c>
      <c r="F39" s="69" t="s">
        <v>23</v>
      </c>
      <c r="G39" s="88" t="s">
        <v>81</v>
      </c>
      <c r="H39" s="137">
        <f>'прил 3_ 2024,2025,2026'!G19</f>
        <v>915.2</v>
      </c>
      <c r="I39" s="125">
        <f>'прилож 4_ 2024,2025, 2026'!G24</f>
        <v>100</v>
      </c>
      <c r="J39" s="126">
        <f>'прилож 4_ 2024,2025, 2026'!H24</f>
        <v>100</v>
      </c>
    </row>
    <row r="40" spans="1:10" ht="274.5" customHeight="1">
      <c r="A40" s="55"/>
      <c r="B40" s="74" t="s">
        <v>24</v>
      </c>
      <c r="C40" s="70" t="s">
        <v>21</v>
      </c>
      <c r="D40" s="69" t="s">
        <v>8</v>
      </c>
      <c r="E40" s="69" t="s">
        <v>20</v>
      </c>
      <c r="F40" s="69" t="s">
        <v>18</v>
      </c>
      <c r="G40" s="89">
        <v>914</v>
      </c>
      <c r="H40" s="137">
        <f>'прил 3_ 2024,2025,2026'!G20</f>
        <v>1.2</v>
      </c>
      <c r="I40" s="125">
        <f>'прилож 4_ 2024,2025, 2026'!G25</f>
        <v>1.2</v>
      </c>
      <c r="J40" s="126">
        <f>'прилож 4_ 2024,2025, 2026'!H25</f>
        <v>1.2</v>
      </c>
    </row>
    <row r="41" spans="1:10" ht="404.25" customHeight="1">
      <c r="A41" s="53"/>
      <c r="B41" s="73" t="s">
        <v>25</v>
      </c>
      <c r="C41" s="70" t="s">
        <v>27</v>
      </c>
      <c r="D41" s="69" t="s">
        <v>9</v>
      </c>
      <c r="E41" s="69" t="s">
        <v>26</v>
      </c>
      <c r="F41" s="69" t="s">
        <v>11</v>
      </c>
      <c r="G41" s="90" t="s">
        <v>81</v>
      </c>
      <c r="H41" s="139">
        <f>'прил 3_ 2024,2025,2026'!G21</f>
        <v>123</v>
      </c>
      <c r="I41" s="129">
        <f>'прилож 4_ 2024,2025, 2026'!G28</f>
        <v>122.8</v>
      </c>
      <c r="J41" s="130">
        <f>'прилож 4_ 2024,2025, 2026'!H28</f>
        <v>122.8</v>
      </c>
    </row>
    <row r="42" spans="1:10" ht="319.5" customHeight="1">
      <c r="A42" s="53"/>
      <c r="B42" s="73" t="s">
        <v>28</v>
      </c>
      <c r="C42" s="70" t="s">
        <v>27</v>
      </c>
      <c r="D42" s="69" t="s">
        <v>9</v>
      </c>
      <c r="E42" s="69" t="s">
        <v>26</v>
      </c>
      <c r="F42" s="69" t="s">
        <v>16</v>
      </c>
      <c r="G42" s="69" t="s">
        <v>81</v>
      </c>
      <c r="H42" s="139">
        <f>'прил 3_ 2024,2025,2026'!G22</f>
        <v>13.2</v>
      </c>
      <c r="I42" s="129">
        <f>'прилож 4_ 2024,2025, 2026'!G29</f>
        <v>27</v>
      </c>
      <c r="J42" s="130">
        <f>'прилож 4_ 2024,2025, 2026'!H29</f>
        <v>41</v>
      </c>
    </row>
    <row r="43" spans="1:10" ht="345.75" customHeight="1">
      <c r="A43" s="53"/>
      <c r="B43" s="72" t="s">
        <v>99</v>
      </c>
      <c r="C43" s="70" t="s">
        <v>30</v>
      </c>
      <c r="D43" s="69" t="s">
        <v>26</v>
      </c>
      <c r="E43" s="69" t="s">
        <v>98</v>
      </c>
      <c r="F43" s="69" t="s">
        <v>16</v>
      </c>
      <c r="G43" s="69" t="s">
        <v>81</v>
      </c>
      <c r="H43" s="137">
        <f>'прил 3_ 2024,2025,2026'!G23</f>
        <v>535.5</v>
      </c>
      <c r="I43" s="125">
        <f>'прил 3_ 2024,2025,2026'!H23</f>
        <v>0.2</v>
      </c>
      <c r="J43" s="126">
        <f>'прил 3_ 2024,2025,2026'!I23</f>
        <v>0.2</v>
      </c>
    </row>
    <row r="44" spans="1:10" ht="322.5" customHeight="1">
      <c r="A44" s="53"/>
      <c r="B44" s="72" t="s">
        <v>44</v>
      </c>
      <c r="C44" s="70" t="s">
        <v>46</v>
      </c>
      <c r="D44" s="69" t="s">
        <v>45</v>
      </c>
      <c r="E44" s="69" t="s">
        <v>8</v>
      </c>
      <c r="F44" s="69" t="s">
        <v>47</v>
      </c>
      <c r="G44" s="69" t="s">
        <v>81</v>
      </c>
      <c r="H44" s="137">
        <f>'прил 3_ 2024,2025,2026'!G38</f>
        <v>195.2</v>
      </c>
      <c r="I44" s="125">
        <f>'прилож 4_ 2024,2025, 2026'!G60</f>
        <v>65</v>
      </c>
      <c r="J44" s="126">
        <f>'прилож 4_ 2024,2025, 2026'!H60</f>
        <v>65</v>
      </c>
    </row>
    <row r="45" spans="1:10" ht="323.25" customHeight="1">
      <c r="A45" s="54"/>
      <c r="B45" s="74" t="s">
        <v>48</v>
      </c>
      <c r="C45" s="70" t="s">
        <v>49</v>
      </c>
      <c r="D45" s="69" t="s">
        <v>45</v>
      </c>
      <c r="E45" s="69" t="s">
        <v>26</v>
      </c>
      <c r="F45" s="69" t="s">
        <v>47</v>
      </c>
      <c r="G45" s="69" t="s">
        <v>81</v>
      </c>
      <c r="H45" s="137">
        <f>'прил 3_ 2024,2025,2026'!G39</f>
        <v>0</v>
      </c>
      <c r="I45" s="125">
        <f>'прил 3_ 2024,2025,2026'!H39</f>
        <v>0</v>
      </c>
      <c r="J45" s="126">
        <f>'прил 3_ 2024,2025,2026'!I39</f>
        <v>0</v>
      </c>
    </row>
    <row r="46" spans="1:10" ht="184.5" customHeight="1">
      <c r="A46" s="54"/>
      <c r="B46" s="74" t="s">
        <v>101</v>
      </c>
      <c r="C46" s="92" t="s">
        <v>106</v>
      </c>
      <c r="D46" s="69" t="s">
        <v>20</v>
      </c>
      <c r="E46" s="69" t="s">
        <v>8</v>
      </c>
      <c r="F46" s="69" t="s">
        <v>103</v>
      </c>
      <c r="G46" s="69" t="s">
        <v>81</v>
      </c>
      <c r="H46" s="137">
        <f>'прил 3_ 2024,2025,2026'!G40</f>
        <v>0</v>
      </c>
      <c r="I46" s="125">
        <f>'прилож 4_ 2024,2025, 2026'!G65</f>
        <v>0.1</v>
      </c>
      <c r="J46" s="126">
        <f>'прилож 4_ 2024,2025, 2026'!H65</f>
        <v>0.1</v>
      </c>
    </row>
    <row r="47" spans="1:10" ht="94.5">
      <c r="A47" s="56">
        <v>4</v>
      </c>
      <c r="B47" s="68" t="s">
        <v>91</v>
      </c>
      <c r="C47" s="81" t="s">
        <v>92</v>
      </c>
      <c r="D47" s="69"/>
      <c r="E47" s="69"/>
      <c r="F47" s="69"/>
      <c r="G47" s="69"/>
      <c r="H47" s="138">
        <f>H48</f>
        <v>10</v>
      </c>
      <c r="I47" s="127">
        <f>I48</f>
        <v>0.5</v>
      </c>
      <c r="J47" s="128">
        <f>J48</f>
        <v>0.5</v>
      </c>
    </row>
    <row r="48" spans="1:10" ht="278.25" customHeight="1">
      <c r="A48" s="54"/>
      <c r="B48" s="74" t="s">
        <v>93</v>
      </c>
      <c r="C48" s="70" t="s">
        <v>94</v>
      </c>
      <c r="D48" s="69" t="s">
        <v>34</v>
      </c>
      <c r="E48" s="69" t="s">
        <v>26</v>
      </c>
      <c r="F48" s="69" t="s">
        <v>16</v>
      </c>
      <c r="G48" s="69" t="s">
        <v>81</v>
      </c>
      <c r="H48" s="137">
        <f>'прил 3_ 2024,2025,2026'!G35</f>
        <v>10</v>
      </c>
      <c r="I48" s="125">
        <f>'прилож 4_ 2024,2025, 2026'!G49</f>
        <v>0.5</v>
      </c>
      <c r="J48" s="126">
        <f>'прилож 4_ 2024,2025, 2026'!H49</f>
        <v>0.5</v>
      </c>
    </row>
    <row r="49" spans="1:10">
      <c r="A49" s="47"/>
      <c r="B49" s="48"/>
      <c r="C49" s="48"/>
      <c r="D49" s="48"/>
      <c r="E49" s="48"/>
      <c r="F49" s="48"/>
      <c r="G49" s="48"/>
      <c r="I49" s="48"/>
      <c r="J49" s="48"/>
    </row>
    <row r="50" spans="1:10">
      <c r="A50" s="47"/>
      <c r="B50" s="48"/>
      <c r="C50" s="48"/>
      <c r="D50" s="48"/>
      <c r="E50" s="48"/>
      <c r="F50" s="48"/>
      <c r="G50" s="48"/>
      <c r="I50" s="48"/>
      <c r="J50" s="48"/>
    </row>
    <row r="51" spans="1:10" ht="16.5">
      <c r="A51" s="174" t="s">
        <v>56</v>
      </c>
      <c r="B51" s="174"/>
      <c r="C51" s="32"/>
      <c r="D51" s="32"/>
      <c r="E51" s="33"/>
      <c r="F51" s="32"/>
      <c r="G51" s="32"/>
      <c r="H51" s="141"/>
      <c r="I51" s="35"/>
      <c r="J51" s="35"/>
    </row>
    <row r="52" spans="1:10" ht="52.5" customHeight="1">
      <c r="A52" s="174" t="s">
        <v>131</v>
      </c>
      <c r="B52" s="174"/>
      <c r="C52" s="32"/>
      <c r="D52" s="156" t="s">
        <v>57</v>
      </c>
      <c r="E52" s="156"/>
      <c r="F52" s="156"/>
      <c r="G52" s="156"/>
      <c r="H52" s="156"/>
      <c r="I52" s="156"/>
      <c r="J52" s="156"/>
    </row>
  </sheetData>
  <mergeCells count="17">
    <mergeCell ref="E1:H1"/>
    <mergeCell ref="E2:J3"/>
    <mergeCell ref="E5:J5"/>
    <mergeCell ref="E6:J6"/>
    <mergeCell ref="A51:B51"/>
    <mergeCell ref="G9:G10"/>
    <mergeCell ref="A52:B52"/>
    <mergeCell ref="D52:J52"/>
    <mergeCell ref="A7:J7"/>
    <mergeCell ref="A9:A10"/>
    <mergeCell ref="B9:B10"/>
    <mergeCell ref="C9:C10"/>
    <mergeCell ref="D9:D10"/>
    <mergeCell ref="E9:E10"/>
    <mergeCell ref="F9:F10"/>
    <mergeCell ref="H9:J9"/>
    <mergeCell ref="I8:J8"/>
  </mergeCells>
  <phoneticPr fontId="0" type="noConversion"/>
  <pageMargins left="0.27" right="0.28000000000000003" top="0.51" bottom="0.49" header="0.5" footer="0.5"/>
  <pageSetup paperSize="9" scale="98"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3_ 2024,2025,2026</vt:lpstr>
      <vt:lpstr>прилож 4_ 2024,2025, 2026</vt:lpstr>
      <vt:lpstr>прил 5_ 2024,2025, 2026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buh1c</cp:lastModifiedBy>
  <cp:lastPrinted>2021-11-04T08:42:26Z</cp:lastPrinted>
  <dcterms:created xsi:type="dcterms:W3CDTF">2016-05-12T07:36:07Z</dcterms:created>
  <dcterms:modified xsi:type="dcterms:W3CDTF">2024-12-27T11:39:08Z</dcterms:modified>
</cp:coreProperties>
</file>