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ЭтаКнига"/>
  <bookViews>
    <workbookView xWindow="0" yWindow="60" windowWidth="16380" windowHeight="11580" tabRatio="757"/>
  </bookViews>
  <sheets>
    <sheet name="прил 3_ 2025,2026,2027" sheetId="4" r:id="rId1"/>
    <sheet name="прилож 4_ 2025,2026, 2027" sheetId="5" r:id="rId2"/>
    <sheet name="прил 5_ 2025,2026, 2027" sheetId="6" r:id="rId3"/>
    <sheet name="прилож 6_ 2025,2026, 2027" sheetId="7" r:id="rId4"/>
  </sheets>
  <definedNames>
    <definedName name="Excel_BuiltIn_Print_Area_4" localSheetId="3">#REF!</definedName>
    <definedName name="Excel_BuiltIn_Print_Area_4">#REF!</definedName>
    <definedName name="Excel_BuiltIn_Print_Area_4_1" localSheetId="3">#REF!</definedName>
    <definedName name="Excel_BuiltIn_Print_Area_4_1">#REF!</definedName>
    <definedName name="Excel_BuiltIn_Print_Area_6" localSheetId="3">#REF!</definedName>
    <definedName name="Excel_BuiltIn_Print_Area_6">#REF!</definedName>
    <definedName name="Excel_BuiltIn_Print_Titles_4" localSheetId="3">#REF!</definedName>
    <definedName name="Excel_BuiltIn_Print_Titles_4">#REF!</definedName>
  </definedNames>
  <calcPr calcId="124519"/>
</workbook>
</file>

<file path=xl/calcChain.xml><?xml version="1.0" encoding="utf-8"?>
<calcChain xmlns="http://schemas.openxmlformats.org/spreadsheetml/2006/main">
  <c r="H12" i="6"/>
  <c r="F39" i="5"/>
  <c r="F38"/>
  <c r="F37" s="1"/>
  <c r="J31" i="6" l="1"/>
  <c r="I31"/>
  <c r="H32"/>
  <c r="J22"/>
  <c r="F47" i="5" l="1"/>
  <c r="I23" i="7"/>
  <c r="I22" s="1"/>
  <c r="H23"/>
  <c r="H22" s="1"/>
  <c r="G23"/>
  <c r="G21" s="1"/>
  <c r="I18"/>
  <c r="H18"/>
  <c r="G18"/>
  <c r="I17"/>
  <c r="H17"/>
  <c r="I16"/>
  <c r="H16"/>
  <c r="G17"/>
  <c r="G16"/>
  <c r="G15"/>
  <c r="G14" s="1"/>
  <c r="G11" s="1"/>
  <c r="J29" i="6"/>
  <c r="I29"/>
  <c r="H29"/>
  <c r="H54" i="5"/>
  <c r="G54"/>
  <c r="F54"/>
  <c r="G10" i="4"/>
  <c r="I20" i="7" l="1"/>
  <c r="I19" s="1"/>
  <c r="G22"/>
  <c r="H20"/>
  <c r="H19" s="1"/>
  <c r="I21"/>
  <c r="G20"/>
  <c r="G19" s="1"/>
  <c r="G10" s="1"/>
  <c r="H21"/>
  <c r="I15"/>
  <c r="I14" s="1"/>
  <c r="I11" s="1"/>
  <c r="H15"/>
  <c r="H14" s="1"/>
  <c r="H11" s="1"/>
  <c r="G13"/>
  <c r="G12" s="1"/>
  <c r="I12"/>
  <c r="H12"/>
  <c r="I10" i="4"/>
  <c r="G24" i="7" l="1"/>
  <c r="H10"/>
  <c r="H24"/>
  <c r="I24"/>
  <c r="I10"/>
  <c r="J44" i="6"/>
  <c r="I44"/>
  <c r="J18"/>
  <c r="I18"/>
  <c r="H18"/>
  <c r="I22"/>
  <c r="H22"/>
  <c r="H36" i="5" l="1"/>
  <c r="G36"/>
  <c r="F36"/>
  <c r="H49"/>
  <c r="G49"/>
  <c r="F49"/>
  <c r="H35" i="6" l="1"/>
  <c r="J28" l="1"/>
  <c r="I28"/>
  <c r="H28"/>
  <c r="J27"/>
  <c r="I27"/>
  <c r="H27"/>
  <c r="H26" l="1"/>
  <c r="H55" i="5" l="1"/>
  <c r="J26" i="6" s="1"/>
  <c r="G55" i="5"/>
  <c r="I26" i="6" s="1"/>
  <c r="F55" i="5"/>
  <c r="H57"/>
  <c r="G57"/>
  <c r="F57"/>
  <c r="H56"/>
  <c r="G56"/>
  <c r="F56"/>
  <c r="G40" i="4"/>
  <c r="J36" i="6" l="1"/>
  <c r="I36"/>
  <c r="H36"/>
  <c r="H34"/>
  <c r="H17" i="5"/>
  <c r="G17"/>
  <c r="F17"/>
  <c r="I35" i="6" l="1"/>
  <c r="J35"/>
  <c r="F20" i="5"/>
  <c r="F19"/>
  <c r="F18" l="1"/>
  <c r="H20"/>
  <c r="H18" s="1"/>
  <c r="G20"/>
  <c r="G18" s="1"/>
  <c r="H15" i="6" l="1"/>
  <c r="H47" l="1"/>
  <c r="H45"/>
  <c r="H44"/>
  <c r="H43"/>
  <c r="H42"/>
  <c r="H41"/>
  <c r="H40"/>
  <c r="H39"/>
  <c r="H38"/>
  <c r="H37"/>
  <c r="H31"/>
  <c r="H25"/>
  <c r="H23"/>
  <c r="H21"/>
  <c r="H20"/>
  <c r="H19"/>
  <c r="H17"/>
  <c r="H16"/>
  <c r="H14"/>
  <c r="H13"/>
  <c r="H11" s="1"/>
  <c r="F24" i="5" l="1"/>
  <c r="F66"/>
  <c r="F63"/>
  <c r="F61"/>
  <c r="F58"/>
  <c r="F51"/>
  <c r="F50"/>
  <c r="F48"/>
  <c r="F46"/>
  <c r="F45"/>
  <c r="F44"/>
  <c r="F43"/>
  <c r="F42"/>
  <c r="F35"/>
  <c r="F34"/>
  <c r="F31"/>
  <c r="F28"/>
  <c r="F27"/>
  <c r="F23"/>
  <c r="F21" s="1"/>
  <c r="F22"/>
  <c r="F16"/>
  <c r="H33" i="6" s="1"/>
  <c r="H30" s="1"/>
  <c r="F15" i="5"/>
  <c r="F13"/>
  <c r="F53" l="1"/>
  <c r="F41"/>
  <c r="H46" i="6"/>
  <c r="H24"/>
  <c r="F65" i="5" l="1"/>
  <c r="F64" s="1"/>
  <c r="F62"/>
  <c r="F60"/>
  <c r="F52"/>
  <c r="F40"/>
  <c r="F33"/>
  <c r="F30"/>
  <c r="F29" s="1"/>
  <c r="F26"/>
  <c r="F25" s="1"/>
  <c r="F14"/>
  <c r="F12"/>
  <c r="F11" l="1"/>
  <c r="F10" s="1"/>
  <c r="F59"/>
  <c r="F32"/>
  <c r="G46" i="4" l="1"/>
  <c r="G9"/>
  <c r="J21" i="6"/>
  <c r="I21"/>
  <c r="J20"/>
  <c r="I20"/>
  <c r="H51" i="5" l="1"/>
  <c r="H10" i="4" l="1"/>
  <c r="G50" i="5" l="1"/>
  <c r="H48"/>
  <c r="G48"/>
  <c r="J23" i="6" l="1"/>
  <c r="I23"/>
  <c r="H66" i="5" l="1"/>
  <c r="G66"/>
  <c r="H63"/>
  <c r="H62" s="1"/>
  <c r="G63"/>
  <c r="G62" s="1"/>
  <c r="I45" i="6" l="1"/>
  <c r="G65" i="5"/>
  <c r="J45" i="6"/>
  <c r="H65" i="5"/>
  <c r="H64" l="1"/>
  <c r="G64"/>
  <c r="J42" i="6"/>
  <c r="I42"/>
  <c r="H31" i="5" l="1"/>
  <c r="G31"/>
  <c r="J47" i="6" l="1"/>
  <c r="J46" s="1"/>
  <c r="G51" i="5"/>
  <c r="I47" i="6" s="1"/>
  <c r="I46" s="1"/>
  <c r="H61" i="5"/>
  <c r="J43" i="6" s="1"/>
  <c r="G61" i="5"/>
  <c r="I43" i="6" s="1"/>
  <c r="H28" i="5"/>
  <c r="J41" i="6" s="1"/>
  <c r="G28" i="5"/>
  <c r="I41" i="6" s="1"/>
  <c r="H27" i="5"/>
  <c r="J40" i="6" s="1"/>
  <c r="G27" i="5"/>
  <c r="I40" i="6" s="1"/>
  <c r="H24" i="5"/>
  <c r="J39" i="6" s="1"/>
  <c r="G24" i="5"/>
  <c r="I39" i="6" s="1"/>
  <c r="H23" i="5"/>
  <c r="J38" i="6" s="1"/>
  <c r="G23" i="5"/>
  <c r="I38" i="6" s="1"/>
  <c r="H22" i="5"/>
  <c r="J37" i="6" s="1"/>
  <c r="G22" i="5"/>
  <c r="I37" i="6" s="1"/>
  <c r="J34"/>
  <c r="I34"/>
  <c r="H16" i="5"/>
  <c r="J33" i="6" s="1"/>
  <c r="G16" i="5"/>
  <c r="I33" i="6" s="1"/>
  <c r="H15" i="5"/>
  <c r="J32" i="6" s="1"/>
  <c r="G15" i="5"/>
  <c r="I32" i="6" s="1"/>
  <c r="H13" i="5"/>
  <c r="G13"/>
  <c r="H58"/>
  <c r="G58"/>
  <c r="H47"/>
  <c r="G47"/>
  <c r="H50"/>
  <c r="H46"/>
  <c r="G46"/>
  <c r="H34"/>
  <c r="J17" i="6" s="1"/>
  <c r="G34" i="5"/>
  <c r="I17" i="6" s="1"/>
  <c r="H44" i="5"/>
  <c r="J15" i="6" s="1"/>
  <c r="G44" i="5"/>
  <c r="I15" i="6" s="1"/>
  <c r="H45" i="5"/>
  <c r="J16" i="6" s="1"/>
  <c r="G45" i="5"/>
  <c r="I16" i="6" s="1"/>
  <c r="H43" i="5"/>
  <c r="J14" i="6" s="1"/>
  <c r="G43" i="5"/>
  <c r="I14" i="6" s="1"/>
  <c r="H42" i="5"/>
  <c r="G42"/>
  <c r="I13" i="6" s="1"/>
  <c r="I40" i="4"/>
  <c r="I46" s="1"/>
  <c r="G30" i="5"/>
  <c r="G29" s="1"/>
  <c r="H40" i="4"/>
  <c r="J13" i="6" l="1"/>
  <c r="H41" i="5"/>
  <c r="H40" s="1"/>
  <c r="I19" i="6"/>
  <c r="I11" s="1"/>
  <c r="J19"/>
  <c r="G60" i="5"/>
  <c r="H35"/>
  <c r="H33"/>
  <c r="H32" s="1"/>
  <c r="H60"/>
  <c r="H14"/>
  <c r="I30" i="6"/>
  <c r="H21" i="5"/>
  <c r="J24" i="6"/>
  <c r="G35" i="5"/>
  <c r="H26"/>
  <c r="H25" s="1"/>
  <c r="G33"/>
  <c r="G32" s="1"/>
  <c r="G53"/>
  <c r="G52" s="1"/>
  <c r="G14"/>
  <c r="G21"/>
  <c r="G41"/>
  <c r="G40" s="1"/>
  <c r="H12"/>
  <c r="H30"/>
  <c r="H29" s="1"/>
  <c r="H53"/>
  <c r="H52" s="1"/>
  <c r="I24" i="6"/>
  <c r="I9" i="4"/>
  <c r="G26" i="5"/>
  <c r="G25" s="1"/>
  <c r="G12"/>
  <c r="H9" i="4"/>
  <c r="H46"/>
  <c r="I9" i="6" l="1"/>
  <c r="H11" i="5"/>
  <c r="G11"/>
  <c r="H59"/>
  <c r="J11" i="6"/>
  <c r="G59" i="5"/>
  <c r="J30" i="6"/>
  <c r="J9" l="1"/>
  <c r="H10" i="5"/>
  <c r="G10"/>
  <c r="H9" i="6"/>
</calcChain>
</file>

<file path=xl/sharedStrings.xml><?xml version="1.0" encoding="utf-8"?>
<sst xmlns="http://schemas.openxmlformats.org/spreadsheetml/2006/main" count="730" uniqueCount="160">
  <si>
    <t xml:space="preserve">Наименование </t>
  </si>
  <si>
    <t>ГРБС</t>
  </si>
  <si>
    <t>Рз</t>
  </si>
  <si>
    <t>ПР</t>
  </si>
  <si>
    <t>ЦСР</t>
  </si>
  <si>
    <t>ВР</t>
  </si>
  <si>
    <t>Всего</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</si>
  <si>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"Социально-экономического развития Ерышевского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</si>
  <si>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t>
  </si>
  <si>
    <t>02</t>
  </si>
  <si>
    <t>01 3 01 72020</t>
  </si>
  <si>
    <t>100</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</si>
  <si>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(Расходы на выплату персоналу в целях обеспечения выполнения функций государственными(муниципальными ) органами.казенными учреждениями.органами управления государственными внебюджетными фондами)</t>
  </si>
  <si>
    <t>04</t>
  </si>
  <si>
    <t>01 3 01 72010</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</si>
  <si>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Ерышевского сельского поселения" подпрограммы "Обеспечение реализации муниципальной программы" программы "Социально-экономическое  развитие Ерышевского сельского поселения" (Закупка товаров.работ и услуг для государственных (муниципальных)нужд)</t>
  </si>
  <si>
    <t>200</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</si>
  <si>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Ерышевского сельского поселения" подпрограммы "Обеспечение реализации муниципальной программы" программы "Социально-экономическое  развитие Ерышевского сельского поселения" (Иные бюджетные ассигнования)</t>
  </si>
  <si>
    <t>800</t>
  </si>
  <si>
    <t>Выполнение других расходных обязательств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(Закупка товаров.работ и услуг для государственных (муниципальных)нужд)</t>
  </si>
  <si>
    <t>13</t>
  </si>
  <si>
    <t>01 3 02 70200</t>
  </si>
  <si>
    <t>Выполнение других расходных обязательств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(Межбюджетные трансферты)</t>
  </si>
  <si>
    <t>500</t>
  </si>
  <si>
    <t>Выполнение других расходных обязательств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(Иные бюджетные ассигнования)</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</si>
  <si>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(Расходы на выплату персоналу в целях обеспечения выполнения функций государственными(муниципальными ) органами, казенными учреждениями, органами управления государственными внебюджетными фондами)</t>
  </si>
  <si>
    <t>03</t>
  </si>
  <si>
    <t>01 3 02 51180</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</si>
  <si>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поселения"(Закупка товаров.работ и услуг для государственных (муниципальных)нужд)</t>
  </si>
  <si>
    <t>09</t>
  </si>
  <si>
    <t>01 3 02 71430</t>
  </si>
  <si>
    <t xml:space="preserve">Мероприятия по развитию сети автомобильных дорог общего пользования в рамках основного мероприятия "Осуществление дорожной деятельности в отношении автомобильных дорог местного значения"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</si>
  <si>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01 1 05 71290</t>
  </si>
  <si>
    <t xml:space="preserve">Расходы на уличное освещение в рамках основного мероприятия "Организация уличного освещения"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</si>
  <si>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05</t>
  </si>
  <si>
    <t>01 1 01 78670</t>
  </si>
  <si>
    <t xml:space="preserve">Расходы по благоустройству  территории сельского поселения  в рамках основного мероприятия "Организация и содержание мест захоронения"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</si>
  <si>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01 1 02 78610</t>
  </si>
  <si>
    <t xml:space="preserve">Расходы по благоустройству  территории сельского поселения  в рамках основного мероприятия "Организация водоснабжения"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</si>
  <si>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01 1 03 78610</t>
  </si>
  <si>
    <t xml:space="preserve">Расходы по благоустройству  территории сельского поселения  в рамках основного мероприятия "Озеленение территории"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</si>
  <si>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01 1 06 78610</t>
  </si>
  <si>
    <t xml:space="preserve">Расходы по благоустройству  территории сельского поселения  в рамках основного мероприятия "Благоустройство сквера"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</si>
  <si>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01 1 08 78610</t>
  </si>
  <si>
    <t>Расходы на доплату к пенсиям муниципальных служащих органов местного самоуправления Ерышевского сельского поселения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(Социальное обеспечение и иные выплаты населения)</t>
  </si>
  <si>
    <t>10</t>
  </si>
  <si>
    <t>01 3 02 70470</t>
  </si>
  <si>
    <t>300</t>
  </si>
  <si>
    <t>Расходы на социальную поддержку членов семей военнослужащих, погибших  в период прохождения военной службы в мирное время"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(Социальное обеспечение и иные выплаты населения)</t>
  </si>
  <si>
    <t>01 3 02 70570</t>
  </si>
  <si>
    <t>Муниципальное казенное учреждение культуры "Ерышевское КДО"</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</si>
  <si>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</si>
  <si>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08</t>
  </si>
  <si>
    <t>01 2 01 00590</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</si>
  <si>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</si>
  <si>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(Иные бюджетные ассигнования)</t>
  </si>
  <si>
    <t>Глава Ерышевского</t>
  </si>
  <si>
    <t>Т.П. Быкова</t>
  </si>
  <si>
    <t>тыс.руб.</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</si>
  <si>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</si>
  <si>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</si>
  <si>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</si>
  <si>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</si>
  <si>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</si>
  <si>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</si>
  <si>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</si>
  <si>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Национальная экономика</t>
  </si>
  <si>
    <t>Дорожное хозяйство (дорожные фонды)</t>
  </si>
  <si>
    <t>Жилищно-коммунальное хозяйство</t>
  </si>
  <si>
    <t>Благоустройство</t>
  </si>
  <si>
    <t>Культура , кинематография, средства массовой информации</t>
  </si>
  <si>
    <t xml:space="preserve">Культура </t>
  </si>
  <si>
    <t>Социальная политика</t>
  </si>
  <si>
    <t>Пенсионное обеспечение</t>
  </si>
  <si>
    <t>Социальное обеспечение населения</t>
  </si>
  <si>
    <t>№ п/п</t>
  </si>
  <si>
    <t>Наименование программы</t>
  </si>
  <si>
    <t>01 0 00 00000</t>
  </si>
  <si>
    <t>в том числе:</t>
  </si>
  <si>
    <t>Подпрограмма «Развитие инфраструктуры и благоустройство территории»</t>
  </si>
  <si>
    <t>01 1 00 00000</t>
  </si>
  <si>
    <t>914</t>
  </si>
  <si>
    <t xml:space="preserve">Подпрограмма "Развитие культуры Ерышевского сельского поселения" </t>
  </si>
  <si>
    <t>01 2 00 00000</t>
  </si>
  <si>
    <t>970</t>
  </si>
  <si>
    <t xml:space="preserve"> Подпрограмма "Обеспечение реализации муниципальной программы" </t>
  </si>
  <si>
    <t>01 3 00 00000</t>
  </si>
  <si>
    <t>12</t>
  </si>
  <si>
    <t>01 1 09 78430</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</si>
  <si>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поселения"(Закупка товаров,работ и услуг для государственных(муниципальных)нужд)</t>
  </si>
  <si>
    <t>Другие вопросы в области национальной экономики</t>
  </si>
  <si>
    <t xml:space="preserve"> Подпрограмма "Энергосбережение и повышение энергетической эффективности на территории Ерышевского сельского поселения" </t>
  </si>
  <si>
    <t>01 4 00 00000</t>
  </si>
  <si>
    <t xml:space="preserve">Расходы по повышению энергоэффективности в электроснабжении,в рамках основного мероприятия "Повышение энергоэффективности в электроснабжении" подпрограммы "Энергосбережение и повышение энергетической эффективности на территории Ерышевского сельского поселения"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</si>
  <si>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01 4 01 78670</t>
  </si>
  <si>
    <t xml:space="preserve">Расходы по благоустройству  территории сельского поселения  в рамках основного мероприятия "Обеспечение сохранности и ремонт военно-мемориальных объектов"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</si>
  <si>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01 1 07 78610</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</si>
  <si>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поселения"(Закупка товаров,работ и услуг для государственных (муниципальных)нужд)</t>
  </si>
  <si>
    <t>14</t>
  </si>
  <si>
    <t xml:space="preserve">Мероприятия в сфере других вопросов в области национальной безопасности и правоохранительной деятельности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</si>
  <si>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Другие вопросы в области национальной безопасности и правоохранительной деятельности</t>
  </si>
  <si>
    <t>Процентные платежи по государственному долгу  в рамках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поселения"(Обслуживание государственного (муниципального) долга)</t>
  </si>
  <si>
    <t>01 3 02 27880</t>
  </si>
  <si>
    <t>700</t>
  </si>
  <si>
    <t>Обслуживание государственного и муниципального долга</t>
  </si>
  <si>
    <t>Обслуживание внутреннего  государственного и муниципального долга</t>
  </si>
  <si>
    <t>01 3 2788</t>
  </si>
  <si>
    <t>01 1 11 78610</t>
  </si>
  <si>
    <t xml:space="preserve">Расходы по поддержке и развитию ТОС на  территории Ерышевского сельского поселения  в рамках основного мероприятия "Поддержка и развитие ТОС на  территории Ерышевского сельского поселения"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</si>
  <si>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Муниципальная  программа "Социально-экономическое развитие Ерышевского сельского поселения", всего:</t>
  </si>
  <si>
    <t>07</t>
  </si>
  <si>
    <t>Расходы на проведение выборов депутатов представительного органа муниципального образования в рамках  подпрограммы "Обеспечение реализации муниципальной программы" программы "Социально-экономическое  развитие Ерышевского сельского поселения"(Иные бюджетные ассигнования)</t>
  </si>
  <si>
    <t>Расходы на проведение выборов главы муниципального образования в рамках  подпрограммы "Обеспечение реализации муниципальной программы" программы "Социально-экономическое  развитие Ерышевского сельского поселения"(Иные бюджетные ассигнования)</t>
  </si>
  <si>
    <t>01 3 02 70110</t>
  </si>
  <si>
    <t>01 3 02 70120</t>
  </si>
  <si>
    <t>Обеспечение проведения выборов и референдумов</t>
  </si>
  <si>
    <t>01 2 03 00590</t>
  </si>
  <si>
    <t>01 2 04 00590</t>
  </si>
  <si>
    <t>Расходы на обеспечение деятельности (оказание услуг) муниципальных учреждений в рамках основного мероприятия "Обновление материально-технической базы  МКУК «Ерышевское КДО»"подпрограммы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</si>
  <si>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</si>
  <si>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"Капитальный ремонт здания культуры МКУК «Ерышевское КДО»" 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t>
  </si>
  <si>
    <t>01 1 09 78610</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</si>
  <si>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поселения"(Закупка товаров,работ и услуг для осударственных(муниципальных)нужд)</t>
  </si>
  <si>
    <t>тыс.рублей</t>
  </si>
  <si>
    <t>Сумма</t>
  </si>
  <si>
    <t>Администрация Ерышевского сельского поселения Павловского  муниципального района Воронежской области</t>
  </si>
  <si>
    <t>Приложение № 6</t>
  </si>
  <si>
    <t>2025 год</t>
  </si>
  <si>
    <t>Приложение № 4</t>
  </si>
  <si>
    <t>Приложение    № 5</t>
  </si>
  <si>
    <t>Муниципальная программа "Социально-экономическое развитие Ерышевского сельского поселения"</t>
  </si>
  <si>
    <t>Подпрограмма "Обеспечение реализации муниципальной программы"</t>
  </si>
  <si>
    <t>Основное мероприятие "Финансовое обеспечение деятельности органов местного самоуправления Ерышевского сельского поселения"</t>
  </si>
  <si>
    <t>Расходы на обеспечение функций органов местного самоуправления (Иные бюджетные ассигнования)</t>
  </si>
  <si>
    <t>Администрация Ерышевского сельского поселения Павловского муниципального  района Воронежской области</t>
  </si>
  <si>
    <t>ВСЕГО:</t>
  </si>
  <si>
    <t>Глава Ерышевского сельского поселения Павловского муниципального  района Воронежской области</t>
  </si>
  <si>
    <t>Приложение № 3</t>
  </si>
  <si>
    <t>сельского поселения Павловского муниципального района Воронежской области</t>
  </si>
  <si>
    <t xml:space="preserve">Финансовое обеспечение расходных обязательств,в рамках основного мероприятия "Культурно-досуговая деятельность и развитие народного творчества" 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(предоставление другим бюджетам бюджетной системы Российской Федерации иных межбюджетных трансфертов) </t>
  </si>
  <si>
    <t>2026 год</t>
  </si>
  <si>
    <t>01  3 02 70200</t>
  </si>
  <si>
    <t>01 3 02 00000</t>
  </si>
  <si>
    <t>Культура, киноматография и средства массовой информации</t>
  </si>
  <si>
    <t>Подпрограмма "Развитие культуры Ерышевского сельского поселения"</t>
  </si>
  <si>
    <t>Основное мероприятие "Культурно-досуговая деятельность и развитие народного творчества"</t>
  </si>
  <si>
    <t>Финансовое обеспечение расходных обязательств связанных с предоставлением другим бюджетам бюджетной системы Российской Федерации иных бюджетных трансфертов</t>
  </si>
  <si>
    <t>Бюджетные ассигнования на предоставление межбюджетных трансфертов из бюджета Ерышевского сельского поселения
бюджету Павловского муниципального района Воронежской области
на 2025 год и на плановый период 2026 и 2027 годов</t>
  </si>
  <si>
    <t>2026год</t>
  </si>
  <si>
    <t>2027 год</t>
  </si>
  <si>
    <t>Ведомственная структура расходов бюджета 
Ерышевского сельского поселения Павловского муниципального района Воронежской области 
на 2025 год и на плановый период 2026 и 2027 годов</t>
  </si>
  <si>
    <t xml:space="preserve">Распределение бюджетных ассигнований по целевым статьям 
(муниципальным программам Ерышевского сельского поселения 
Павловского муниципального района Воронежской области), группам видов расходов, 
разделам, подразделам классификации бюджетам 
Ерышевского сельского поселения Павловского муниципального района Воронежской области 
на 2025 год и на плановый период 2026 и 2027 годов </t>
  </si>
  <si>
    <t>Распределение  бюджетных ассигнований 
по разделам,  подразделам,  целевым статьям (муниципальным программам                      Ерышевского сельского поселения Павловского муниципального района Воронежской области), 
группам видов расходов  классификации  расходов бюджета                                                      Ерышевского сельского поселения Павловского муниципального района Воронежской области
 на 2024 год и на плановый период 2025 и 2026 годов</t>
  </si>
  <si>
    <t>к решению Совета народных депутатов Ерышевского сельского поселения Павловского муниципального  района Воронежской области
от 23.12.2024г. №312</t>
  </si>
  <si>
    <t>к решению Совета народных депутатов Ерышевского сельского поселения Павловского муниципального  района Воронежской области 
от 23.12.2024г. №312</t>
  </si>
  <si>
    <t>к решению Совета народных депутатов Ерышевского сельского поселения Павловского муниципального  района Ваоронежской области  
от 23.12.2024г. №312</t>
  </si>
  <si>
    <t>01 1 05 9Д020</t>
  </si>
  <si>
    <t>к решению Совета народных депутатов Ерышевского сельского поселения Павловского муниципального  района Воронежской области
от 21.01.2025г. №323</t>
  </si>
  <si>
    <t>к решению Совета народных депутатов Ерышевского сельского поселения Павловского муниципального  района Ваоронежской области  
от 21.01.2025г. №323</t>
  </si>
  <si>
    <t>к решению Совета народных депутатов Ерышевского сельского поселения Павловского муниципального  района Воронежской области 
от 21.01.2025г. №323</t>
  </si>
</sst>
</file>

<file path=xl/styles.xml><?xml version="1.0" encoding="utf-8"?>
<styleSheet xmlns="http://schemas.openxmlformats.org/spreadsheetml/2006/main">
  <numFmts count="2">
    <numFmt numFmtId="164" formatCode="0.0"/>
    <numFmt numFmtId="165" formatCode="#,##0.0"/>
  </numFmts>
  <fonts count="32">
    <font>
      <sz val="10"/>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sz val="8.5"/>
      <name val="Times New Roman"/>
      <family val="1"/>
      <charset val="204"/>
    </font>
    <font>
      <sz val="13"/>
      <name val="Times New Roman"/>
      <family val="1"/>
      <charset val="204"/>
    </font>
    <font>
      <b/>
      <sz val="14"/>
      <name val="Times New Roman"/>
      <family val="1"/>
      <charset val="204"/>
    </font>
    <font>
      <sz val="12"/>
      <name val="Times New Roman"/>
      <family val="1"/>
      <charset val="204"/>
    </font>
    <font>
      <sz val="10"/>
      <name val="Times New Roman"/>
      <family val="1"/>
      <charset val="204"/>
    </font>
    <font>
      <b/>
      <sz val="12"/>
      <name val="Times New Roman"/>
      <family val="1"/>
      <charset val="204"/>
    </font>
    <font>
      <b/>
      <sz val="10"/>
      <name val="Times New Roman"/>
      <family val="1"/>
      <charset val="204"/>
    </font>
    <font>
      <b/>
      <sz val="13"/>
      <name val="Times New Roman"/>
      <family val="1"/>
      <charset val="204"/>
    </font>
    <font>
      <sz val="10"/>
      <name val="Arial Cyr"/>
      <family val="2"/>
      <charset val="204"/>
    </font>
    <font>
      <b/>
      <sz val="10"/>
      <name val="Arial Cyr"/>
      <charset val="204"/>
    </font>
    <font>
      <b/>
      <i/>
      <sz val="12"/>
      <name val="Times New Roman"/>
      <family val="1"/>
      <charset val="204"/>
    </font>
    <font>
      <sz val="9"/>
      <name val="Times New Roman"/>
      <family val="1"/>
      <charset val="204"/>
    </font>
    <font>
      <b/>
      <sz val="11"/>
      <name val="Times New Roman"/>
      <family val="1"/>
      <charset val="204"/>
    </font>
  </fonts>
  <fills count="2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s>
  <borders count="2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64"/>
      </right>
      <top style="thin">
        <color indexed="8"/>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64"/>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top/>
      <bottom style="thin">
        <color indexed="8"/>
      </bottom>
      <diagonal/>
    </border>
    <border>
      <left style="thin">
        <color indexed="8"/>
      </left>
      <right style="thin">
        <color indexed="8"/>
      </right>
      <top style="thin">
        <color indexed="64"/>
      </top>
      <bottom/>
      <diagonal/>
    </border>
  </borders>
  <cellStyleXfs count="4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7" borderId="1" applyNumberFormat="0" applyAlignment="0" applyProtection="0"/>
    <xf numFmtId="0" fontId="4" fillId="20" borderId="2" applyNumberFormat="0" applyAlignment="0" applyProtection="0"/>
    <xf numFmtId="0" fontId="5" fillId="20"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21" borderId="7" applyNumberFormat="0" applyAlignment="0" applyProtection="0"/>
    <xf numFmtId="0" fontId="11" fillId="0" borderId="0" applyNumberFormat="0" applyFill="0" applyBorder="0" applyAlignment="0" applyProtection="0"/>
    <xf numFmtId="0" fontId="12" fillId="22" borderId="0" applyNumberFormat="0" applyBorder="0" applyAlignment="0" applyProtection="0"/>
    <xf numFmtId="0" fontId="13" fillId="3" borderId="0" applyNumberFormat="0" applyBorder="0" applyAlignment="0" applyProtection="0"/>
    <xf numFmtId="0" fontId="14" fillId="0" borderId="0" applyNumberFormat="0" applyFill="0" applyBorder="0" applyAlignment="0" applyProtection="0"/>
    <xf numFmtId="0" fontId="27" fillId="23"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cellStyleXfs>
  <cellXfs count="207">
    <xf numFmtId="0" fontId="0" fillId="0" borderId="0" xfId="0"/>
    <xf numFmtId="164" fontId="18" fillId="0" borderId="0" xfId="0" applyNumberFormat="1" applyFont="1" applyFill="1" applyAlignment="1">
      <alignment horizontal="left" vertical="center" wrapText="1"/>
    </xf>
    <xf numFmtId="49" fontId="18" fillId="0" borderId="0" xfId="0" applyNumberFormat="1" applyFont="1" applyFill="1" applyAlignment="1">
      <alignment horizontal="center"/>
    </xf>
    <xf numFmtId="164" fontId="19" fillId="0" borderId="0" xfId="0" applyNumberFormat="1" applyFont="1" applyFill="1" applyAlignment="1">
      <alignment horizontal="center"/>
    </xf>
    <xf numFmtId="164" fontId="19" fillId="0" borderId="0" xfId="0" applyNumberFormat="1" applyFont="1" applyFill="1"/>
    <xf numFmtId="164" fontId="18" fillId="0" borderId="0" xfId="0" applyNumberFormat="1" applyFont="1" applyFill="1"/>
    <xf numFmtId="1" fontId="20" fillId="0" borderId="0" xfId="0" applyNumberFormat="1" applyFont="1" applyFill="1" applyAlignment="1">
      <alignment wrapText="1"/>
    </xf>
    <xf numFmtId="49" fontId="20" fillId="0" borderId="0" xfId="0" applyNumberFormat="1" applyFont="1" applyFill="1" applyAlignment="1">
      <alignment wrapText="1"/>
    </xf>
    <xf numFmtId="49" fontId="20" fillId="0" borderId="0" xfId="0" applyNumberFormat="1" applyFont="1" applyFill="1" applyAlignment="1">
      <alignment vertical="top" wrapText="1"/>
    </xf>
    <xf numFmtId="0" fontId="22" fillId="0" borderId="0" xfId="0" applyFont="1" applyFill="1" applyAlignment="1">
      <alignment horizontal="center"/>
    </xf>
    <xf numFmtId="1" fontId="22" fillId="0" borderId="0" xfId="0" applyNumberFormat="1" applyFont="1" applyFill="1"/>
    <xf numFmtId="1" fontId="22" fillId="0" borderId="0" xfId="0" applyNumberFormat="1" applyFont="1" applyFill="1" applyAlignment="1">
      <alignment horizontal="center" textRotation="90" wrapText="1"/>
    </xf>
    <xf numFmtId="1" fontId="24" fillId="0" borderId="10" xfId="0" applyNumberFormat="1" applyFont="1" applyFill="1" applyBorder="1" applyAlignment="1">
      <alignment horizontal="left" vertical="center" wrapText="1"/>
    </xf>
    <xf numFmtId="49" fontId="24" fillId="0" borderId="10" xfId="0" applyNumberFormat="1" applyFont="1" applyFill="1" applyBorder="1" applyAlignment="1">
      <alignment horizontal="center" wrapText="1"/>
    </xf>
    <xf numFmtId="1" fontId="24" fillId="0" borderId="10" xfId="0" applyNumberFormat="1" applyFont="1" applyFill="1" applyBorder="1" applyAlignment="1">
      <alignment horizontal="center" wrapText="1"/>
    </xf>
    <xf numFmtId="164" fontId="24" fillId="0" borderId="10" xfId="0" applyNumberFormat="1" applyFont="1" applyFill="1" applyBorder="1" applyAlignment="1">
      <alignment horizontal="left" vertical="center" wrapText="1"/>
    </xf>
    <xf numFmtId="49" fontId="22" fillId="0" borderId="10" xfId="0" applyNumberFormat="1" applyFont="1" applyFill="1" applyBorder="1" applyAlignment="1">
      <alignment horizontal="center"/>
    </xf>
    <xf numFmtId="1" fontId="22" fillId="0" borderId="10" xfId="0" applyNumberFormat="1" applyFont="1" applyFill="1" applyBorder="1" applyAlignment="1">
      <alignment horizontal="center"/>
    </xf>
    <xf numFmtId="164" fontId="22" fillId="0" borderId="0" xfId="0" applyNumberFormat="1" applyFont="1" applyFill="1"/>
    <xf numFmtId="0" fontId="22" fillId="0" borderId="10" xfId="0" applyFont="1" applyFill="1" applyBorder="1" applyAlignment="1">
      <alignment wrapText="1"/>
    </xf>
    <xf numFmtId="164" fontId="22" fillId="0" borderId="0" xfId="0" applyNumberFormat="1" applyFont="1" applyFill="1" applyAlignment="1">
      <alignment horizontal="center" textRotation="90" wrapText="1"/>
    </xf>
    <xf numFmtId="164" fontId="22" fillId="0" borderId="10" xfId="0" applyNumberFormat="1" applyFont="1" applyFill="1" applyBorder="1" applyAlignment="1">
      <alignment horizontal="left" vertical="center" wrapText="1"/>
    </xf>
    <xf numFmtId="164" fontId="22" fillId="0" borderId="10" xfId="0" applyNumberFormat="1" applyFont="1" applyFill="1" applyBorder="1" applyAlignment="1">
      <alignment wrapText="1"/>
    </xf>
    <xf numFmtId="0" fontId="22" fillId="0" borderId="10" xfId="0" applyNumberFormat="1" applyFont="1" applyFill="1" applyBorder="1" applyAlignment="1">
      <alignment vertical="center" wrapText="1"/>
    </xf>
    <xf numFmtId="49" fontId="18" fillId="0" borderId="10" xfId="0" applyNumberFormat="1" applyFont="1" applyFill="1" applyBorder="1" applyAlignment="1">
      <alignment horizontal="center"/>
    </xf>
    <xf numFmtId="1" fontId="18" fillId="0" borderId="10" xfId="0" applyNumberFormat="1" applyFont="1" applyFill="1" applyBorder="1" applyAlignment="1">
      <alignment horizontal="center"/>
    </xf>
    <xf numFmtId="0" fontId="22" fillId="0" borderId="10" xfId="0" applyNumberFormat="1" applyFont="1" applyFill="1" applyBorder="1" applyAlignment="1">
      <alignment wrapText="1"/>
    </xf>
    <xf numFmtId="0" fontId="24" fillId="0" borderId="10" xfId="0" applyNumberFormat="1" applyFont="1" applyFill="1" applyBorder="1" applyAlignment="1">
      <alignment wrapText="1"/>
    </xf>
    <xf numFmtId="49" fontId="24" fillId="0" borderId="10" xfId="0" applyNumberFormat="1" applyFont="1" applyFill="1" applyBorder="1" applyAlignment="1">
      <alignment horizontal="center"/>
    </xf>
    <xf numFmtId="1" fontId="24" fillId="0" borderId="10" xfId="0" applyNumberFormat="1" applyFont="1" applyFill="1" applyBorder="1" applyAlignment="1">
      <alignment horizontal="center"/>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center" wrapText="1"/>
    </xf>
    <xf numFmtId="49" fontId="20" fillId="0" borderId="0" xfId="0" applyNumberFormat="1" applyFont="1" applyFill="1" applyBorder="1" applyAlignment="1">
      <alignment horizontal="center"/>
    </xf>
    <xf numFmtId="1" fontId="20" fillId="0" borderId="0" xfId="0" applyNumberFormat="1" applyFont="1" applyFill="1" applyBorder="1" applyAlignment="1">
      <alignment horizontal="center"/>
    </xf>
    <xf numFmtId="164" fontId="20" fillId="0" borderId="0" xfId="0" applyNumberFormat="1" applyFont="1" applyFill="1" applyAlignment="1">
      <alignment horizontal="center"/>
    </xf>
    <xf numFmtId="164" fontId="20" fillId="0" borderId="0" xfId="0" applyNumberFormat="1" applyFont="1" applyFill="1"/>
    <xf numFmtId="164" fontId="20" fillId="0" borderId="0" xfId="0" applyNumberFormat="1" applyFont="1" applyFill="1" applyBorder="1"/>
    <xf numFmtId="164" fontId="20" fillId="0" borderId="0" xfId="0" applyNumberFormat="1" applyFont="1" applyFill="1" applyBorder="1" applyAlignment="1">
      <alignment horizontal="center"/>
    </xf>
    <xf numFmtId="164" fontId="23" fillId="0" borderId="0" xfId="0" applyNumberFormat="1" applyFont="1" applyFill="1" applyBorder="1" applyAlignment="1">
      <alignment horizontal="center"/>
    </xf>
    <xf numFmtId="164" fontId="19" fillId="0" borderId="0" xfId="0" applyNumberFormat="1" applyFont="1" applyFill="1" applyBorder="1" applyAlignment="1">
      <alignment horizontal="center"/>
    </xf>
    <xf numFmtId="164" fontId="24" fillId="0" borderId="10" xfId="0" applyNumberFormat="1" applyFont="1" applyFill="1" applyBorder="1" applyAlignment="1">
      <alignment wrapText="1"/>
    </xf>
    <xf numFmtId="49" fontId="22" fillId="0" borderId="11" xfId="0" applyNumberFormat="1" applyFont="1" applyFill="1" applyBorder="1" applyAlignment="1">
      <alignment horizontal="center"/>
    </xf>
    <xf numFmtId="0" fontId="24" fillId="0" borderId="10" xfId="0" applyFont="1" applyFill="1" applyBorder="1" applyAlignment="1">
      <alignment wrapText="1"/>
    </xf>
    <xf numFmtId="49" fontId="24" fillId="0" borderId="11" xfId="0" applyNumberFormat="1" applyFont="1" applyFill="1" applyBorder="1" applyAlignment="1">
      <alignment horizontal="center"/>
    </xf>
    <xf numFmtId="0" fontId="24" fillId="0" borderId="10" xfId="0" applyFont="1" applyFill="1" applyBorder="1" applyAlignment="1">
      <alignment horizontal="left" vertical="center" wrapText="1"/>
    </xf>
    <xf numFmtId="164" fontId="24" fillId="0" borderId="10" xfId="0" applyNumberFormat="1" applyFont="1" applyFill="1" applyBorder="1" applyAlignment="1">
      <alignment horizontal="left" wrapText="1"/>
    </xf>
    <xf numFmtId="0" fontId="24" fillId="0" borderId="10" xfId="0" applyNumberFormat="1" applyFont="1" applyFill="1" applyBorder="1" applyAlignment="1">
      <alignment vertical="center" wrapText="1"/>
    </xf>
    <xf numFmtId="0" fontId="23" fillId="0" borderId="0" xfId="0" applyFont="1" applyFill="1" applyAlignment="1">
      <alignment horizontal="center" wrapText="1"/>
    </xf>
    <xf numFmtId="0" fontId="23" fillId="0" borderId="0" xfId="0" applyFont="1" applyFill="1"/>
    <xf numFmtId="0" fontId="20" fillId="0" borderId="0" xfId="0" applyFont="1" applyFill="1" applyAlignment="1">
      <alignment wrapText="1"/>
    </xf>
    <xf numFmtId="0" fontId="20" fillId="0" borderId="0" xfId="0" applyFont="1" applyFill="1" applyAlignment="1">
      <alignment horizontal="center" wrapText="1"/>
    </xf>
    <xf numFmtId="0" fontId="18" fillId="0" borderId="0" xfId="0" applyFont="1" applyFill="1" applyAlignment="1">
      <alignment wrapText="1"/>
    </xf>
    <xf numFmtId="0" fontId="22" fillId="0" borderId="12" xfId="0" applyFont="1" applyFill="1" applyBorder="1" applyAlignment="1">
      <alignment wrapText="1"/>
    </xf>
    <xf numFmtId="0" fontId="22" fillId="0" borderId="13" xfId="0" applyFont="1" applyFill="1" applyBorder="1" applyAlignment="1">
      <alignment wrapText="1"/>
    </xf>
    <xf numFmtId="0" fontId="22" fillId="0" borderId="14" xfId="0" applyFont="1" applyFill="1" applyBorder="1" applyAlignment="1">
      <alignment wrapText="1"/>
    </xf>
    <xf numFmtId="0" fontId="23" fillId="0" borderId="15" xfId="0" applyFont="1" applyFill="1" applyBorder="1" applyAlignment="1">
      <alignment horizontal="center" wrapText="1"/>
    </xf>
    <xf numFmtId="0" fontId="24" fillId="0" borderId="13" xfId="0" applyFont="1" applyFill="1" applyBorder="1" applyAlignment="1">
      <alignment wrapText="1"/>
    </xf>
    <xf numFmtId="164" fontId="18" fillId="0" borderId="0" xfId="0" applyNumberFormat="1" applyFont="1" applyFill="1" applyAlignment="1">
      <alignment horizontal="left" vertical="top" wrapText="1"/>
    </xf>
    <xf numFmtId="1" fontId="20" fillId="0" borderId="0" xfId="0" applyNumberFormat="1" applyFont="1" applyFill="1" applyAlignment="1">
      <alignment horizontal="left" vertical="top" wrapText="1"/>
    </xf>
    <xf numFmtId="49" fontId="20" fillId="0" borderId="0" xfId="0" applyNumberFormat="1" applyFont="1" applyFill="1" applyAlignment="1">
      <alignment horizontal="left" vertical="top" wrapText="1"/>
    </xf>
    <xf numFmtId="1" fontId="18" fillId="0" borderId="0" xfId="0" applyNumberFormat="1" applyFont="1" applyFill="1" applyAlignment="1">
      <alignment horizontal="left" vertical="top" wrapText="1"/>
    </xf>
    <xf numFmtId="49" fontId="18" fillId="0" borderId="0" xfId="0" applyNumberFormat="1" applyFont="1" applyFill="1" applyAlignment="1">
      <alignment horizontal="left" vertical="top"/>
    </xf>
    <xf numFmtId="1" fontId="18" fillId="0" borderId="0" xfId="0" applyNumberFormat="1" applyFont="1" applyFill="1" applyAlignment="1">
      <alignment horizontal="left" vertical="top"/>
    </xf>
    <xf numFmtId="1" fontId="22" fillId="0" borderId="10" xfId="0" applyNumberFormat="1" applyFont="1" applyFill="1" applyBorder="1" applyAlignment="1">
      <alignment horizontal="left" vertical="top" wrapText="1"/>
    </xf>
    <xf numFmtId="1" fontId="24" fillId="0" borderId="10" xfId="0" applyNumberFormat="1" applyFont="1" applyFill="1" applyBorder="1" applyAlignment="1">
      <alignment horizontal="left" vertical="top" wrapText="1"/>
    </xf>
    <xf numFmtId="1" fontId="25"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wrapText="1"/>
    </xf>
    <xf numFmtId="49" fontId="24" fillId="0" borderId="11" xfId="0" applyNumberFormat="1" applyFont="1" applyFill="1" applyBorder="1" applyAlignment="1">
      <alignment horizontal="left" vertical="top" wrapText="1"/>
    </xf>
    <xf numFmtId="164" fontId="24" fillId="0" borderId="10" xfId="0" applyNumberFormat="1" applyFont="1" applyFill="1" applyBorder="1" applyAlignment="1">
      <alignment horizontal="left" vertical="top" wrapText="1"/>
    </xf>
    <xf numFmtId="49" fontId="22" fillId="0" borderId="10" xfId="0" applyNumberFormat="1" applyFont="1" applyFill="1" applyBorder="1" applyAlignment="1">
      <alignment horizontal="left" vertical="top"/>
    </xf>
    <xf numFmtId="1" fontId="22" fillId="0" borderId="10" xfId="0" applyNumberFormat="1" applyFont="1" applyFill="1" applyBorder="1" applyAlignment="1">
      <alignment horizontal="left" vertical="top"/>
    </xf>
    <xf numFmtId="49" fontId="22" fillId="0" borderId="11" xfId="0" applyNumberFormat="1" applyFont="1" applyFill="1" applyBorder="1" applyAlignment="1">
      <alignment horizontal="left" vertical="top"/>
    </xf>
    <xf numFmtId="164" fontId="22" fillId="0" borderId="10" xfId="0" applyNumberFormat="1" applyFont="1" applyFill="1" applyBorder="1" applyAlignment="1">
      <alignment horizontal="left" vertical="top" wrapText="1"/>
    </xf>
    <xf numFmtId="1" fontId="18" fillId="0" borderId="10" xfId="0" applyNumberFormat="1" applyFont="1" applyFill="1" applyBorder="1" applyAlignment="1">
      <alignment horizontal="left" vertical="top" wrapText="1"/>
    </xf>
    <xf numFmtId="49" fontId="18" fillId="0" borderId="10" xfId="0" applyNumberFormat="1" applyFont="1" applyFill="1" applyBorder="1" applyAlignment="1">
      <alignment horizontal="left" vertical="top"/>
    </xf>
    <xf numFmtId="1" fontId="18" fillId="0" borderId="10" xfId="0" applyNumberFormat="1" applyFont="1" applyFill="1" applyBorder="1" applyAlignment="1">
      <alignment horizontal="left" vertical="top"/>
    </xf>
    <xf numFmtId="49" fontId="18" fillId="0" borderId="11" xfId="0" applyNumberFormat="1" applyFont="1" applyFill="1" applyBorder="1" applyAlignment="1">
      <alignment horizontal="left" vertical="top"/>
    </xf>
    <xf numFmtId="0" fontId="24"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xf>
    <xf numFmtId="1" fontId="24" fillId="0" borderId="10" xfId="0" applyNumberFormat="1" applyFont="1" applyFill="1" applyBorder="1" applyAlignment="1">
      <alignment horizontal="left" vertical="top"/>
    </xf>
    <xf numFmtId="49" fontId="24" fillId="0" borderId="11" xfId="0" applyNumberFormat="1" applyFont="1" applyFill="1" applyBorder="1" applyAlignment="1">
      <alignment horizontal="left" vertical="top"/>
    </xf>
    <xf numFmtId="164" fontId="20" fillId="0" borderId="0" xfId="0" applyNumberFormat="1" applyFont="1" applyFill="1" applyBorder="1" applyAlignment="1">
      <alignment horizontal="right"/>
    </xf>
    <xf numFmtId="1" fontId="20" fillId="0" borderId="0" xfId="0" applyNumberFormat="1" applyFont="1" applyFill="1" applyBorder="1" applyAlignment="1">
      <alignment wrapText="1"/>
    </xf>
    <xf numFmtId="49" fontId="22" fillId="0" borderId="10" xfId="0" applyNumberFormat="1" applyFont="1" applyFill="1" applyBorder="1" applyAlignment="1">
      <alignment horizontal="left" vertical="top" wrapText="1"/>
    </xf>
    <xf numFmtId="49" fontId="23" fillId="0" borderId="10" xfId="0" applyNumberFormat="1" applyFont="1" applyFill="1" applyBorder="1" applyAlignment="1">
      <alignment horizontal="left" vertical="top" wrapText="1"/>
    </xf>
    <xf numFmtId="49" fontId="22" fillId="0" borderId="12" xfId="0" applyNumberFormat="1" applyFont="1" applyFill="1" applyBorder="1" applyAlignment="1">
      <alignment horizontal="left" vertical="top"/>
    </xf>
    <xf numFmtId="0" fontId="22" fillId="0" borderId="10" xfId="0" applyFont="1" applyFill="1" applyBorder="1" applyAlignment="1">
      <alignment horizontal="left" vertical="top"/>
    </xf>
    <xf numFmtId="49" fontId="22" fillId="0" borderId="14" xfId="0" applyNumberFormat="1" applyFont="1" applyFill="1" applyBorder="1" applyAlignment="1">
      <alignment horizontal="left" vertical="top"/>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center" vertical="top"/>
    </xf>
    <xf numFmtId="1" fontId="22" fillId="0" borderId="10" xfId="0" applyNumberFormat="1" applyFont="1" applyFill="1" applyBorder="1" applyAlignment="1">
      <alignment horizontal="left" vertical="top" wrapText="1"/>
    </xf>
    <xf numFmtId="164" fontId="22" fillId="0" borderId="0" xfId="0" applyNumberFormat="1" applyFont="1" applyFill="1" applyAlignment="1">
      <alignment horizontal="center" vertical="top"/>
    </xf>
    <xf numFmtId="164" fontId="20" fillId="0" borderId="0" xfId="0" applyNumberFormat="1" applyFont="1" applyFill="1" applyAlignment="1">
      <alignment horizontal="center" vertical="top"/>
    </xf>
    <xf numFmtId="164" fontId="20" fillId="0" borderId="0" xfId="0" applyNumberFormat="1" applyFont="1" applyFill="1" applyBorder="1" applyAlignment="1">
      <alignment horizontal="center" vertical="top"/>
    </xf>
    <xf numFmtId="164" fontId="23" fillId="0" borderId="0" xfId="0" applyNumberFormat="1" applyFont="1" applyFill="1" applyBorder="1" applyAlignment="1">
      <alignment horizontal="center" vertical="top"/>
    </xf>
    <xf numFmtId="164" fontId="19" fillId="0" borderId="0" xfId="0" applyNumberFormat="1" applyFont="1" applyFill="1" applyBorder="1" applyAlignment="1">
      <alignment horizontal="center" vertical="top"/>
    </xf>
    <xf numFmtId="164" fontId="19" fillId="0" borderId="0" xfId="0" applyNumberFormat="1" applyFont="1" applyFill="1" applyAlignment="1">
      <alignment horizontal="center" vertical="top"/>
    </xf>
    <xf numFmtId="164" fontId="22" fillId="0" borderId="21" xfId="0" applyNumberFormat="1" applyFont="1" applyFill="1" applyBorder="1" applyAlignment="1">
      <alignment horizontal="center" vertical="top" wrapText="1"/>
    </xf>
    <xf numFmtId="1" fontId="22" fillId="0" borderId="22" xfId="0" applyNumberFormat="1" applyFont="1" applyFill="1" applyBorder="1" applyAlignment="1">
      <alignment horizontal="center" vertical="top"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 fontId="20" fillId="0" borderId="0" xfId="0" applyNumberFormat="1" applyFont="1" applyFill="1" applyBorder="1" applyAlignment="1">
      <alignment horizontal="left" wrapText="1"/>
    </xf>
    <xf numFmtId="165" fontId="24" fillId="0" borderId="20" xfId="0" applyNumberFormat="1" applyFont="1" applyFill="1" applyBorder="1" applyAlignment="1">
      <alignment horizontal="center" vertical="top" wrapText="1"/>
    </xf>
    <xf numFmtId="165" fontId="24" fillId="0" borderId="16" xfId="0" applyNumberFormat="1" applyFont="1" applyFill="1" applyBorder="1" applyAlignment="1">
      <alignment horizontal="left" vertical="top" wrapText="1"/>
    </xf>
    <xf numFmtId="165" fontId="24" fillId="0" borderId="20" xfId="0" applyNumberFormat="1" applyFont="1" applyFill="1" applyBorder="1" applyAlignment="1">
      <alignment horizontal="center" vertical="top"/>
    </xf>
    <xf numFmtId="165" fontId="24" fillId="0" borderId="16" xfId="0" applyNumberFormat="1" applyFont="1" applyFill="1" applyBorder="1" applyAlignment="1">
      <alignment horizontal="left" vertical="top"/>
    </xf>
    <xf numFmtId="165" fontId="22" fillId="0" borderId="20" xfId="0" applyNumberFormat="1" applyFont="1" applyFill="1" applyBorder="1" applyAlignment="1">
      <alignment horizontal="center" vertical="top" wrapText="1"/>
    </xf>
    <xf numFmtId="165" fontId="22" fillId="0" borderId="16" xfId="0" applyNumberFormat="1" applyFont="1" applyFill="1" applyBorder="1" applyAlignment="1">
      <alignment horizontal="left" vertical="top" wrapText="1"/>
    </xf>
    <xf numFmtId="165" fontId="22" fillId="0" borderId="20" xfId="0" applyNumberFormat="1" applyFont="1" applyFill="1" applyBorder="1" applyAlignment="1">
      <alignment horizontal="center" vertical="top"/>
    </xf>
    <xf numFmtId="165" fontId="22" fillId="0" borderId="16" xfId="0" applyNumberFormat="1" applyFont="1" applyFill="1" applyBorder="1" applyAlignment="1">
      <alignment horizontal="left" vertical="top"/>
    </xf>
    <xf numFmtId="164" fontId="18" fillId="0" borderId="0" xfId="0" applyNumberFormat="1" applyFont="1" applyFill="1" applyBorder="1" applyAlignment="1">
      <alignment horizontal="left" vertical="center" wrapText="1"/>
    </xf>
    <xf numFmtId="49" fontId="20" fillId="0" borderId="0" xfId="0" applyNumberFormat="1" applyFont="1" applyFill="1" applyBorder="1" applyAlignment="1">
      <alignment vertical="top" wrapText="1"/>
    </xf>
    <xf numFmtId="165" fontId="24" fillId="0" borderId="10" xfId="0" applyNumberFormat="1" applyFont="1" applyFill="1" applyBorder="1" applyAlignment="1">
      <alignment horizontal="center" wrapText="1"/>
    </xf>
    <xf numFmtId="165" fontId="24" fillId="0" borderId="10" xfId="0" applyNumberFormat="1" applyFont="1" applyFill="1" applyBorder="1" applyAlignment="1">
      <alignment horizontal="center"/>
    </xf>
    <xf numFmtId="165" fontId="22" fillId="0" borderId="10" xfId="0" applyNumberFormat="1" applyFont="1" applyFill="1" applyBorder="1" applyAlignment="1">
      <alignment horizontal="center" wrapText="1"/>
    </xf>
    <xf numFmtId="165" fontId="22" fillId="0" borderId="12" xfId="0" applyNumberFormat="1" applyFont="1" applyFill="1" applyBorder="1" applyAlignment="1">
      <alignment horizontal="center" wrapText="1"/>
    </xf>
    <xf numFmtId="165" fontId="22" fillId="0" borderId="14" xfId="0" applyNumberFormat="1" applyFont="1" applyFill="1" applyBorder="1" applyAlignment="1">
      <alignment horizontal="center" wrapText="1"/>
    </xf>
    <xf numFmtId="165" fontId="26" fillId="0" borderId="16" xfId="0" applyNumberFormat="1" applyFont="1" applyFill="1" applyBorder="1" applyAlignment="1">
      <alignment horizontal="center"/>
    </xf>
    <xf numFmtId="165" fontId="20" fillId="0" borderId="16" xfId="0" applyNumberFormat="1" applyFont="1" applyFill="1" applyBorder="1" applyAlignment="1">
      <alignment horizontal="center"/>
    </xf>
    <xf numFmtId="0" fontId="21" fillId="0" borderId="0" xfId="0" applyFont="1" applyFill="1" applyBorder="1" applyAlignment="1">
      <alignment horizontal="center" wrapText="1"/>
    </xf>
    <xf numFmtId="164" fontId="18" fillId="0" borderId="17" xfId="0" applyNumberFormat="1" applyFont="1" applyFill="1" applyBorder="1" applyAlignment="1">
      <alignment horizontal="left" vertical="center" wrapText="1"/>
    </xf>
    <xf numFmtId="49" fontId="18" fillId="0" borderId="18" xfId="0" applyNumberFormat="1" applyFont="1" applyFill="1" applyBorder="1" applyAlignment="1">
      <alignment horizontal="center"/>
    </xf>
    <xf numFmtId="1" fontId="18" fillId="0" borderId="18" xfId="0" applyNumberFormat="1" applyFont="1" applyFill="1" applyBorder="1" applyAlignment="1">
      <alignment horizontal="center"/>
    </xf>
    <xf numFmtId="0" fontId="22" fillId="0" borderId="18" xfId="0" applyFont="1" applyFill="1" applyBorder="1" applyAlignment="1">
      <alignment horizontal="center"/>
    </xf>
    <xf numFmtId="0" fontId="22" fillId="0" borderId="19" xfId="0" applyFont="1" applyFill="1" applyBorder="1" applyAlignment="1">
      <alignment horizontal="center"/>
    </xf>
    <xf numFmtId="1" fontId="20" fillId="0" borderId="0" xfId="0" applyNumberFormat="1" applyFont="1" applyFill="1" applyBorder="1" applyAlignment="1">
      <alignment horizontal="left" wrapText="1"/>
    </xf>
    <xf numFmtId="0" fontId="21" fillId="0" borderId="0" xfId="0" applyFont="1" applyFill="1" applyBorder="1" applyAlignment="1">
      <alignment horizontal="center" wrapText="1"/>
    </xf>
    <xf numFmtId="1" fontId="24" fillId="0" borderId="12"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164" fontId="18" fillId="0" borderId="18" xfId="0" applyNumberFormat="1" applyFont="1" applyFill="1" applyBorder="1" applyAlignment="1">
      <alignment horizontal="left" vertical="center" wrapText="1"/>
    </xf>
    <xf numFmtId="0" fontId="28" fillId="0" borderId="14" xfId="0" applyFont="1" applyBorder="1" applyAlignment="1">
      <alignment horizontal="center" vertical="center"/>
    </xf>
    <xf numFmtId="0" fontId="22" fillId="0" borderId="12" xfId="0" applyNumberFormat="1" applyFont="1" applyFill="1" applyBorder="1" applyAlignment="1">
      <alignment wrapText="1"/>
    </xf>
    <xf numFmtId="49" fontId="22" fillId="0" borderId="12" xfId="0" applyNumberFormat="1" applyFont="1" applyFill="1" applyBorder="1" applyAlignment="1">
      <alignment horizontal="center"/>
    </xf>
    <xf numFmtId="1" fontId="22" fillId="0" borderId="12" xfId="0" applyNumberFormat="1" applyFont="1" applyFill="1" applyBorder="1" applyAlignment="1">
      <alignment horizontal="center"/>
    </xf>
    <xf numFmtId="0" fontId="0" fillId="0" borderId="16" xfId="0" applyBorder="1"/>
    <xf numFmtId="0" fontId="25" fillId="0" borderId="16" xfId="0" applyFont="1" applyBorder="1"/>
    <xf numFmtId="0" fontId="22" fillId="0" borderId="0" xfId="0" applyNumberFormat="1" applyFont="1" applyFill="1" applyBorder="1" applyAlignment="1">
      <alignment wrapText="1"/>
    </xf>
    <xf numFmtId="0" fontId="21" fillId="24" borderId="0" xfId="0" applyFont="1" applyFill="1" applyAlignment="1">
      <alignment wrapText="1"/>
    </xf>
    <xf numFmtId="164" fontId="20" fillId="0" borderId="0" xfId="0" applyNumberFormat="1" applyFont="1" applyFill="1" applyBorder="1" applyAlignment="1">
      <alignment horizontal="left" vertical="center" wrapText="1"/>
    </xf>
    <xf numFmtId="49" fontId="29" fillId="0" borderId="10" xfId="0" applyNumberFormat="1" applyFont="1" applyFill="1" applyBorder="1" applyAlignment="1">
      <alignment horizontal="center"/>
    </xf>
    <xf numFmtId="165" fontId="24" fillId="0" borderId="16" xfId="0" applyNumberFormat="1" applyFont="1" applyFill="1" applyBorder="1" applyAlignment="1">
      <alignment horizontal="center" wrapText="1"/>
    </xf>
    <xf numFmtId="2" fontId="24" fillId="0" borderId="12" xfId="0" applyNumberFormat="1" applyFont="1" applyFill="1" applyBorder="1" applyAlignment="1">
      <alignment horizontal="center" vertical="center" wrapText="1"/>
    </xf>
    <xf numFmtId="2" fontId="18" fillId="0" borderId="0" xfId="0" applyNumberFormat="1" applyFont="1" applyFill="1" applyAlignment="1">
      <alignment horizontal="right"/>
    </xf>
    <xf numFmtId="164" fontId="22" fillId="0" borderId="10" xfId="0" applyNumberFormat="1" applyFont="1" applyFill="1" applyBorder="1" applyAlignment="1">
      <alignment horizontal="right" vertical="center" wrapText="1"/>
    </xf>
    <xf numFmtId="1" fontId="22" fillId="0" borderId="10" xfId="0" applyNumberFormat="1" applyFont="1" applyFill="1" applyBorder="1" applyAlignment="1">
      <alignment horizontal="right" vertical="center" wrapText="1"/>
    </xf>
    <xf numFmtId="1" fontId="22" fillId="0" borderId="20" xfId="0" applyNumberFormat="1" applyFont="1" applyFill="1" applyBorder="1" applyAlignment="1">
      <alignment horizontal="right" vertical="center" wrapText="1"/>
    </xf>
    <xf numFmtId="165" fontId="24" fillId="0" borderId="10" xfId="0" applyNumberFormat="1" applyFont="1" applyFill="1" applyBorder="1" applyAlignment="1">
      <alignment horizontal="right" vertical="top" wrapText="1"/>
    </xf>
    <xf numFmtId="165" fontId="22" fillId="0" borderId="10" xfId="0" applyNumberFormat="1" applyFont="1" applyFill="1" applyBorder="1" applyAlignment="1">
      <alignment horizontal="right" vertical="top" wrapText="1"/>
    </xf>
    <xf numFmtId="165" fontId="22" fillId="0" borderId="20" xfId="0" applyNumberFormat="1" applyFont="1" applyFill="1" applyBorder="1" applyAlignment="1">
      <alignment horizontal="right" vertical="top" wrapText="1"/>
    </xf>
    <xf numFmtId="165" fontId="24" fillId="0" borderId="20" xfId="0" applyNumberFormat="1" applyFont="1" applyFill="1" applyBorder="1" applyAlignment="1">
      <alignment horizontal="right" vertical="top" wrapText="1"/>
    </xf>
    <xf numFmtId="165" fontId="22" fillId="0" borderId="10" xfId="0" applyNumberFormat="1" applyFont="1" applyFill="1" applyBorder="1" applyAlignment="1">
      <alignment horizontal="right" vertical="top"/>
    </xf>
    <xf numFmtId="165" fontId="22" fillId="0" borderId="20" xfId="0" applyNumberFormat="1" applyFont="1" applyFill="1" applyBorder="1" applyAlignment="1">
      <alignment horizontal="right" vertical="top"/>
    </xf>
    <xf numFmtId="165" fontId="24" fillId="0" borderId="10" xfId="0" applyNumberFormat="1" applyFont="1" applyFill="1" applyBorder="1" applyAlignment="1">
      <alignment horizontal="right" vertical="top"/>
    </xf>
    <xf numFmtId="165" fontId="24" fillId="0" borderId="20" xfId="0" applyNumberFormat="1" applyFont="1" applyFill="1" applyBorder="1" applyAlignment="1">
      <alignment horizontal="right" vertical="top"/>
    </xf>
    <xf numFmtId="165" fontId="22" fillId="0" borderId="14" xfId="0" applyNumberFormat="1" applyFont="1" applyFill="1" applyBorder="1" applyAlignment="1">
      <alignment horizontal="right" vertical="top"/>
    </xf>
    <xf numFmtId="165" fontId="22" fillId="0" borderId="21" xfId="0" applyNumberFormat="1" applyFont="1" applyFill="1" applyBorder="1" applyAlignment="1">
      <alignment horizontal="right" vertical="top"/>
    </xf>
    <xf numFmtId="0" fontId="23" fillId="0" borderId="0" xfId="0" applyFont="1" applyFill="1" applyAlignment="1">
      <alignment horizontal="right"/>
    </xf>
    <xf numFmtId="164" fontId="20" fillId="0" borderId="0" xfId="0" applyNumberFormat="1" applyFont="1" applyFill="1" applyAlignment="1">
      <alignment horizontal="right"/>
    </xf>
    <xf numFmtId="0" fontId="0" fillId="0" borderId="0" xfId="0" applyAlignment="1">
      <alignment horizontal="right"/>
    </xf>
    <xf numFmtId="0" fontId="23" fillId="0" borderId="10" xfId="0" applyFont="1" applyFill="1" applyBorder="1" applyAlignment="1">
      <alignment wrapText="1"/>
    </xf>
    <xf numFmtId="0" fontId="23" fillId="0" borderId="10" xfId="0" applyNumberFormat="1" applyFont="1" applyFill="1" applyBorder="1" applyAlignment="1">
      <alignment wrapText="1"/>
    </xf>
    <xf numFmtId="0" fontId="30" fillId="0" borderId="10" xfId="0" applyFont="1" applyFill="1" applyBorder="1" applyAlignment="1">
      <alignment horizontal="left" vertical="top" wrapText="1"/>
    </xf>
    <xf numFmtId="164" fontId="30" fillId="0" borderId="10" xfId="0" applyNumberFormat="1" applyFont="1" applyFill="1" applyBorder="1" applyAlignment="1">
      <alignment wrapText="1"/>
    </xf>
    <xf numFmtId="0" fontId="30" fillId="0" borderId="10" xfId="0" applyNumberFormat="1" applyFont="1" applyFill="1" applyBorder="1" applyAlignment="1">
      <alignment horizontal="left" vertical="top" wrapText="1"/>
    </xf>
    <xf numFmtId="164" fontId="30" fillId="0" borderId="10" xfId="0" applyNumberFormat="1" applyFont="1" applyFill="1" applyBorder="1" applyAlignment="1">
      <alignment horizontal="left" vertical="top" wrapText="1"/>
    </xf>
    <xf numFmtId="0" fontId="31" fillId="0" borderId="10" xfId="0" applyFont="1" applyFill="1" applyBorder="1" applyAlignment="1">
      <alignment horizontal="left" vertical="top" wrapText="1"/>
    </xf>
    <xf numFmtId="164" fontId="31" fillId="0" borderId="10" xfId="0" applyNumberFormat="1" applyFont="1" applyFill="1" applyBorder="1" applyAlignment="1">
      <alignment horizontal="left" vertical="top" wrapText="1"/>
    </xf>
    <xf numFmtId="0" fontId="18" fillId="0" borderId="10" xfId="0" applyFont="1" applyFill="1" applyBorder="1" applyAlignment="1">
      <alignment horizontal="left" vertical="top" wrapText="1"/>
    </xf>
    <xf numFmtId="164" fontId="18" fillId="0" borderId="10" xfId="0" applyNumberFormat="1" applyFont="1" applyFill="1" applyBorder="1" applyAlignment="1">
      <alignment horizontal="left" vertical="top" wrapText="1"/>
    </xf>
    <xf numFmtId="0" fontId="18" fillId="0" borderId="10" xfId="0" applyNumberFormat="1" applyFont="1" applyFill="1" applyBorder="1" applyAlignment="1">
      <alignment horizontal="left" vertical="top" wrapText="1"/>
    </xf>
    <xf numFmtId="0" fontId="31" fillId="0" borderId="10" xfId="0" applyNumberFormat="1" applyFont="1" applyFill="1" applyBorder="1" applyAlignment="1">
      <alignment horizontal="left" vertical="top" wrapText="1"/>
    </xf>
    <xf numFmtId="1" fontId="20" fillId="0" borderId="0" xfId="0" applyNumberFormat="1" applyFont="1" applyFill="1" applyBorder="1" applyAlignment="1">
      <alignment horizontal="left" wrapText="1"/>
    </xf>
    <xf numFmtId="1" fontId="20" fillId="0" borderId="0" xfId="0" applyNumberFormat="1" applyFont="1" applyFill="1" applyBorder="1" applyAlignment="1">
      <alignment horizontal="left" wrapText="1"/>
    </xf>
    <xf numFmtId="1" fontId="22" fillId="0" borderId="12" xfId="0" applyNumberFormat="1" applyFont="1" applyFill="1" applyBorder="1" applyAlignment="1">
      <alignment horizontal="center" vertical="center" wrapText="1"/>
    </xf>
    <xf numFmtId="1" fontId="22" fillId="0" borderId="14" xfId="0" applyNumberFormat="1" applyFont="1" applyFill="1" applyBorder="1" applyAlignment="1">
      <alignment horizontal="center" vertical="center" wrapText="1"/>
    </xf>
    <xf numFmtId="1" fontId="23" fillId="0" borderId="10" xfId="0" applyNumberFormat="1" applyFont="1" applyFill="1" applyBorder="1" applyAlignment="1">
      <alignment horizontal="center" vertical="top" wrapText="1"/>
    </xf>
    <xf numFmtId="49" fontId="22" fillId="0" borderId="10" xfId="0" applyNumberFormat="1" applyFont="1" applyFill="1" applyBorder="1" applyAlignment="1">
      <alignment horizontal="center" vertical="top" wrapText="1"/>
    </xf>
    <xf numFmtId="1" fontId="22" fillId="0" borderId="12" xfId="0" applyNumberFormat="1" applyFont="1" applyFill="1" applyBorder="1" applyAlignment="1">
      <alignment horizontal="center" vertical="top" wrapText="1"/>
    </xf>
    <xf numFmtId="1" fontId="22" fillId="0" borderId="14" xfId="0" applyNumberFormat="1" applyFont="1" applyFill="1" applyBorder="1" applyAlignment="1">
      <alignment horizontal="center" vertical="top" wrapText="1"/>
    </xf>
    <xf numFmtId="1" fontId="20" fillId="0" borderId="0" xfId="0" applyNumberFormat="1" applyFont="1" applyFill="1" applyBorder="1" applyAlignment="1">
      <alignment horizontal="left" wrapText="1"/>
    </xf>
    <xf numFmtId="1" fontId="20" fillId="0" borderId="0" xfId="0" applyNumberFormat="1" applyFont="1" applyFill="1" applyBorder="1" applyAlignment="1">
      <alignment horizontal="left" vertical="top" wrapText="1"/>
    </xf>
    <xf numFmtId="164" fontId="20" fillId="0" borderId="0" xfId="0" applyNumberFormat="1" applyFont="1" applyFill="1" applyBorder="1" applyAlignment="1">
      <alignment horizontal="right"/>
    </xf>
    <xf numFmtId="49" fontId="22" fillId="0" borderId="11" xfId="0" applyNumberFormat="1" applyFont="1" applyFill="1" applyBorder="1" applyAlignment="1">
      <alignment horizontal="center" vertical="top" wrapText="1"/>
    </xf>
    <xf numFmtId="1" fontId="22" fillId="0" borderId="16" xfId="0" applyNumberFormat="1" applyFont="1" applyFill="1" applyBorder="1" applyAlignment="1">
      <alignment horizontal="center" vertical="top" wrapText="1"/>
    </xf>
    <xf numFmtId="164" fontId="21" fillId="0" borderId="0" xfId="0" applyNumberFormat="1" applyFont="1" applyFill="1" applyBorder="1" applyAlignment="1">
      <alignment horizontal="center" vertical="top" wrapText="1"/>
    </xf>
    <xf numFmtId="164" fontId="22" fillId="0" borderId="18" xfId="0" applyNumberFormat="1" applyFont="1" applyFill="1" applyBorder="1" applyAlignment="1">
      <alignment horizontal="left" vertical="top"/>
    </xf>
    <xf numFmtId="1" fontId="24" fillId="0" borderId="13" xfId="0" applyNumberFormat="1" applyFont="1" applyFill="1" applyBorder="1" applyAlignment="1">
      <alignment horizontal="center" vertical="center" wrapText="1"/>
    </xf>
    <xf numFmtId="1" fontId="24" fillId="0" borderId="12" xfId="0" applyNumberFormat="1" applyFont="1" applyFill="1" applyBorder="1" applyAlignment="1">
      <alignment horizontal="center" vertical="center" wrapText="1"/>
    </xf>
    <xf numFmtId="49" fontId="24" fillId="0" borderId="13"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0" fontId="21" fillId="0" borderId="0" xfId="0" applyFont="1" applyFill="1" applyBorder="1" applyAlignment="1">
      <alignment horizontal="center" wrapText="1"/>
    </xf>
    <xf numFmtId="0" fontId="26" fillId="0" borderId="0" xfId="0" applyFont="1" applyFill="1" applyBorder="1" applyAlignment="1">
      <alignment horizontal="center" vertical="top" wrapText="1"/>
    </xf>
    <xf numFmtId="164" fontId="20" fillId="0" borderId="0" xfId="0" applyNumberFormat="1" applyFont="1" applyFill="1" applyBorder="1" applyAlignment="1">
      <alignment horizontal="left" vertical="center" wrapText="1"/>
    </xf>
    <xf numFmtId="0" fontId="22" fillId="0" borderId="10" xfId="0" applyFont="1" applyFill="1" applyBorder="1" applyAlignment="1">
      <alignment horizontal="center" vertical="center" wrapText="1"/>
    </xf>
    <xf numFmtId="49" fontId="22" fillId="0" borderId="10" xfId="0" applyNumberFormat="1" applyFont="1" applyFill="1" applyBorder="1" applyAlignment="1">
      <alignment horizontal="center" vertical="center" wrapText="1"/>
    </xf>
    <xf numFmtId="164" fontId="22" fillId="0" borderId="11" xfId="0" applyNumberFormat="1" applyFont="1" applyFill="1" applyBorder="1" applyAlignment="1">
      <alignment horizontal="center" vertical="center" wrapText="1"/>
    </xf>
    <xf numFmtId="164" fontId="22" fillId="0" borderId="23" xfId="0" applyNumberFormat="1" applyFont="1" applyFill="1" applyBorder="1" applyAlignment="1">
      <alignment horizontal="center" vertical="center" wrapText="1"/>
    </xf>
    <xf numFmtId="164" fontId="22" fillId="0" borderId="24" xfId="0" applyNumberFormat="1" applyFont="1" applyFill="1" applyBorder="1" applyAlignment="1">
      <alignment horizontal="center" vertical="center" wrapText="1"/>
    </xf>
    <xf numFmtId="2" fontId="18" fillId="0" borderId="25" xfId="0" applyNumberFormat="1" applyFont="1" applyFill="1" applyBorder="1" applyAlignment="1">
      <alignment horizontal="right"/>
    </xf>
    <xf numFmtId="49" fontId="20" fillId="0" borderId="0" xfId="0" applyNumberFormat="1" applyFont="1" applyFill="1" applyBorder="1" applyAlignment="1">
      <alignment horizontal="left" wrapText="1"/>
    </xf>
    <xf numFmtId="49" fontId="20" fillId="0" borderId="0" xfId="0" applyNumberFormat="1" applyFont="1" applyFill="1" applyBorder="1" applyAlignment="1">
      <alignment horizontal="left" vertical="top" wrapText="1"/>
    </xf>
    <xf numFmtId="1" fontId="24" fillId="0" borderId="26" xfId="0" applyNumberFormat="1" applyFont="1" applyFill="1" applyBorder="1" applyAlignment="1">
      <alignment horizontal="center" vertical="center"/>
    </xf>
    <xf numFmtId="0" fontId="0" fillId="0" borderId="14" xfId="0" applyBorder="1" applyAlignment="1">
      <alignment horizontal="center" vertical="center"/>
    </xf>
    <xf numFmtId="164" fontId="20" fillId="0" borderId="0" xfId="0" applyNumberFormat="1" applyFont="1" applyFill="1" applyBorder="1" applyAlignment="1">
      <alignment horizontal="center"/>
    </xf>
    <xf numFmtId="0" fontId="0" fillId="0" borderId="0" xfId="0" applyAlignment="1"/>
    <xf numFmtId="0" fontId="21" fillId="24" borderId="0" xfId="0" applyFont="1" applyFill="1" applyAlignment="1">
      <alignment horizontal="center" wrapText="1"/>
    </xf>
  </cellXfs>
  <cellStyles count="42">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Плохой" xfId="36" builtinId="27" customBuiltin="1"/>
    <cellStyle name="Пояснение" xfId="37" builtinId="53" customBuiltin="1"/>
    <cellStyle name="Примечание" xfId="38" builtinId="10" customBuiltin="1"/>
    <cellStyle name="Связанная ячейка" xfId="39" builtinId="24" customBuiltin="1"/>
    <cellStyle name="Текст предупреждения" xfId="40" builtinId="11" customBuiltin="1"/>
    <cellStyle name="Хороший"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2"/>
  <dimension ref="A1:I177"/>
  <sheetViews>
    <sheetView tabSelected="1" view="pageBreakPreview" zoomScale="75" zoomScaleSheetLayoutView="75" workbookViewId="0">
      <selection activeCell="D2" sqref="D2:I2"/>
    </sheetView>
  </sheetViews>
  <sheetFormatPr defaultRowHeight="12.75"/>
  <cols>
    <col min="1" max="1" width="43.5703125" customWidth="1"/>
    <col min="2" max="2" width="5.7109375" customWidth="1"/>
    <col min="3" max="3" width="4.85546875" customWidth="1"/>
    <col min="4" max="4" width="4" customWidth="1"/>
    <col min="5" max="5" width="15" customWidth="1"/>
    <col min="6" max="6" width="6.7109375" customWidth="1"/>
    <col min="7" max="7" width="9.28515625" style="96" customWidth="1"/>
    <col min="8" max="9" width="9.28515625" customWidth="1"/>
  </cols>
  <sheetData>
    <row r="1" spans="1:9" ht="16.5">
      <c r="D1" s="180" t="s">
        <v>137</v>
      </c>
      <c r="E1" s="180"/>
      <c r="F1" s="180"/>
      <c r="G1" s="180"/>
      <c r="H1" s="180"/>
      <c r="I1" s="180"/>
    </row>
    <row r="2" spans="1:9" ht="76.5" customHeight="1">
      <c r="D2" s="181" t="s">
        <v>159</v>
      </c>
      <c r="E2" s="181"/>
      <c r="F2" s="181"/>
      <c r="G2" s="181"/>
      <c r="H2" s="181"/>
      <c r="I2" s="181"/>
    </row>
    <row r="3" spans="1:9" s="5" customFormat="1" ht="22.5" customHeight="1">
      <c r="A3" s="1"/>
      <c r="B3" s="6"/>
      <c r="C3" s="7"/>
      <c r="D3" s="180" t="s">
        <v>137</v>
      </c>
      <c r="E3" s="180"/>
      <c r="F3" s="180"/>
      <c r="G3" s="180"/>
      <c r="H3" s="180"/>
      <c r="I3" s="180"/>
    </row>
    <row r="4" spans="1:9" s="5" customFormat="1" ht="76.5" customHeight="1">
      <c r="A4" s="57"/>
      <c r="B4" s="58"/>
      <c r="C4" s="59"/>
      <c r="D4" s="181" t="s">
        <v>154</v>
      </c>
      <c r="E4" s="181"/>
      <c r="F4" s="181"/>
      <c r="G4" s="181"/>
      <c r="H4" s="181"/>
      <c r="I4" s="181"/>
    </row>
    <row r="5" spans="1:9" s="4" customFormat="1" ht="84" customHeight="1">
      <c r="A5" s="185" t="s">
        <v>150</v>
      </c>
      <c r="B5" s="185"/>
      <c r="C5" s="185"/>
      <c r="D5" s="185"/>
      <c r="E5" s="185"/>
      <c r="F5" s="185"/>
      <c r="G5" s="185"/>
      <c r="H5" s="185"/>
      <c r="I5" s="185"/>
    </row>
    <row r="6" spans="1:9" s="4" customFormat="1" ht="16.5" customHeight="1">
      <c r="A6" s="57"/>
      <c r="B6" s="60"/>
      <c r="C6" s="61"/>
      <c r="D6" s="61"/>
      <c r="E6" s="62"/>
      <c r="F6" s="61"/>
      <c r="G6" s="91"/>
      <c r="H6" s="186" t="s">
        <v>123</v>
      </c>
      <c r="I6" s="186"/>
    </row>
    <row r="7" spans="1:9" s="10" customFormat="1" ht="33.75" customHeight="1">
      <c r="A7" s="174" t="s">
        <v>0</v>
      </c>
      <c r="B7" s="176" t="s">
        <v>1</v>
      </c>
      <c r="C7" s="177" t="s">
        <v>2</v>
      </c>
      <c r="D7" s="177" t="s">
        <v>3</v>
      </c>
      <c r="E7" s="178" t="s">
        <v>4</v>
      </c>
      <c r="F7" s="183" t="s">
        <v>5</v>
      </c>
      <c r="G7" s="184" t="s">
        <v>124</v>
      </c>
      <c r="H7" s="184"/>
      <c r="I7" s="184"/>
    </row>
    <row r="8" spans="1:9" s="11" customFormat="1" ht="42.75" customHeight="1">
      <c r="A8" s="175"/>
      <c r="B8" s="176"/>
      <c r="C8" s="177"/>
      <c r="D8" s="177"/>
      <c r="E8" s="179"/>
      <c r="F8" s="183"/>
      <c r="G8" s="97" t="s">
        <v>127</v>
      </c>
      <c r="H8" s="98" t="s">
        <v>140</v>
      </c>
      <c r="I8" s="98" t="s">
        <v>149</v>
      </c>
    </row>
    <row r="9" spans="1:9" s="11" customFormat="1" ht="24" customHeight="1">
      <c r="A9" s="64" t="s">
        <v>6</v>
      </c>
      <c r="B9" s="65"/>
      <c r="C9" s="66"/>
      <c r="D9" s="66"/>
      <c r="E9" s="64"/>
      <c r="F9" s="67"/>
      <c r="G9" s="103">
        <f>G10+G40</f>
        <v>9651.7000000000007</v>
      </c>
      <c r="H9" s="104">
        <f>H10+H40</f>
        <v>2727.7</v>
      </c>
      <c r="I9" s="104">
        <f>I10+I40</f>
        <v>2736.0999999999995</v>
      </c>
    </row>
    <row r="10" spans="1:9" s="18" customFormat="1" ht="48.75" customHeight="1">
      <c r="A10" s="167" t="s">
        <v>125</v>
      </c>
      <c r="B10" s="64">
        <v>914</v>
      </c>
      <c r="C10" s="69"/>
      <c r="D10" s="69"/>
      <c r="E10" s="70"/>
      <c r="F10" s="71"/>
      <c r="G10" s="105">
        <f>SUM(G11:G38)+G39</f>
        <v>9651.7000000000007</v>
      </c>
      <c r="H10" s="106">
        <f>SUM(H11:H39)</f>
        <v>2727.7</v>
      </c>
      <c r="I10" s="106">
        <f>SUM(I11:I39)</f>
        <v>2736.0999999999995</v>
      </c>
    </row>
    <row r="11" spans="1:9" s="20" customFormat="1" ht="225.75" customHeight="1">
      <c r="A11" s="168" t="s">
        <v>7</v>
      </c>
      <c r="B11" s="63">
        <v>914</v>
      </c>
      <c r="C11" s="69" t="s">
        <v>8</v>
      </c>
      <c r="D11" s="69" t="s">
        <v>9</v>
      </c>
      <c r="E11" s="70" t="s">
        <v>10</v>
      </c>
      <c r="F11" s="71" t="s">
        <v>11</v>
      </c>
      <c r="G11" s="107">
        <v>1019.5</v>
      </c>
      <c r="H11" s="108">
        <v>532.6</v>
      </c>
      <c r="I11" s="108">
        <v>553.79999999999995</v>
      </c>
    </row>
    <row r="12" spans="1:9" s="18" customFormat="1" ht="225.75" customHeight="1">
      <c r="A12" s="169" t="s">
        <v>12</v>
      </c>
      <c r="B12" s="63">
        <v>914</v>
      </c>
      <c r="C12" s="69" t="s">
        <v>8</v>
      </c>
      <c r="D12" s="69" t="s">
        <v>13</v>
      </c>
      <c r="E12" s="70" t="s">
        <v>14</v>
      </c>
      <c r="F12" s="71" t="s">
        <v>11</v>
      </c>
      <c r="G12" s="109">
        <v>989</v>
      </c>
      <c r="H12" s="110">
        <v>516.9</v>
      </c>
      <c r="I12" s="110">
        <v>537.29999999999995</v>
      </c>
    </row>
    <row r="13" spans="1:9" s="18" customFormat="1" ht="165">
      <c r="A13" s="169" t="s">
        <v>15</v>
      </c>
      <c r="B13" s="63">
        <v>914</v>
      </c>
      <c r="C13" s="69" t="s">
        <v>8</v>
      </c>
      <c r="D13" s="69" t="s">
        <v>13</v>
      </c>
      <c r="E13" s="70" t="s">
        <v>14</v>
      </c>
      <c r="F13" s="71" t="s">
        <v>16</v>
      </c>
      <c r="G13" s="109">
        <v>990.7</v>
      </c>
      <c r="H13" s="110">
        <v>209.9</v>
      </c>
      <c r="I13" s="110">
        <v>266.60000000000002</v>
      </c>
    </row>
    <row r="14" spans="1:9" s="20" customFormat="1" ht="150.75" customHeight="1">
      <c r="A14" s="170" t="s">
        <v>17</v>
      </c>
      <c r="B14" s="99">
        <v>914</v>
      </c>
      <c r="C14" s="69" t="s">
        <v>8</v>
      </c>
      <c r="D14" s="69" t="s">
        <v>13</v>
      </c>
      <c r="E14" s="70" t="s">
        <v>14</v>
      </c>
      <c r="F14" s="71" t="s">
        <v>18</v>
      </c>
      <c r="G14" s="107">
        <v>15</v>
      </c>
      <c r="H14" s="108">
        <v>15</v>
      </c>
      <c r="I14" s="108">
        <v>15</v>
      </c>
    </row>
    <row r="15" spans="1:9" s="20" customFormat="1" ht="120.75" customHeight="1">
      <c r="A15" s="170" t="s">
        <v>111</v>
      </c>
      <c r="B15" s="99">
        <v>914</v>
      </c>
      <c r="C15" s="69" t="s">
        <v>8</v>
      </c>
      <c r="D15" s="69" t="s">
        <v>110</v>
      </c>
      <c r="E15" s="70" t="s">
        <v>113</v>
      </c>
      <c r="F15" s="71" t="s">
        <v>18</v>
      </c>
      <c r="G15" s="107">
        <v>50</v>
      </c>
      <c r="H15" s="108">
        <v>0</v>
      </c>
      <c r="I15" s="108">
        <v>0</v>
      </c>
    </row>
    <row r="16" spans="1:9" s="20" customFormat="1" ht="106.5" customHeight="1">
      <c r="A16" s="170" t="s">
        <v>112</v>
      </c>
      <c r="B16" s="63">
        <v>914</v>
      </c>
      <c r="C16" s="69" t="s">
        <v>8</v>
      </c>
      <c r="D16" s="69" t="s">
        <v>110</v>
      </c>
      <c r="E16" s="70" t="s">
        <v>114</v>
      </c>
      <c r="F16" s="71" t="s">
        <v>18</v>
      </c>
      <c r="G16" s="107">
        <v>55.4</v>
      </c>
      <c r="H16" s="108">
        <v>0</v>
      </c>
      <c r="I16" s="108">
        <v>0</v>
      </c>
    </row>
    <row r="17" spans="1:9" s="4" customFormat="1" ht="196.5" customHeight="1">
      <c r="A17" s="169" t="s">
        <v>19</v>
      </c>
      <c r="B17" s="73">
        <v>914</v>
      </c>
      <c r="C17" s="74" t="s">
        <v>8</v>
      </c>
      <c r="D17" s="74" t="s">
        <v>20</v>
      </c>
      <c r="E17" s="75" t="s">
        <v>21</v>
      </c>
      <c r="F17" s="76" t="s">
        <v>16</v>
      </c>
      <c r="G17" s="109">
        <v>1438.2</v>
      </c>
      <c r="H17" s="110">
        <v>8</v>
      </c>
      <c r="I17" s="110">
        <v>8</v>
      </c>
    </row>
    <row r="18" spans="1:9" s="20" customFormat="1" ht="177.75" customHeight="1">
      <c r="A18" s="170" t="s">
        <v>22</v>
      </c>
      <c r="B18" s="63">
        <v>914</v>
      </c>
      <c r="C18" s="69" t="s">
        <v>8</v>
      </c>
      <c r="D18" s="69" t="s">
        <v>20</v>
      </c>
      <c r="E18" s="70" t="s">
        <v>21</v>
      </c>
      <c r="F18" s="71" t="s">
        <v>23</v>
      </c>
      <c r="G18" s="107">
        <v>958.4</v>
      </c>
      <c r="H18" s="108">
        <v>443.1</v>
      </c>
      <c r="I18" s="108">
        <v>393.1</v>
      </c>
    </row>
    <row r="19" spans="1:9" s="20" customFormat="1" ht="178.5" customHeight="1">
      <c r="A19" s="170" t="s">
        <v>24</v>
      </c>
      <c r="B19" s="63">
        <v>914</v>
      </c>
      <c r="C19" s="69" t="s">
        <v>8</v>
      </c>
      <c r="D19" s="69" t="s">
        <v>20</v>
      </c>
      <c r="E19" s="70" t="s">
        <v>21</v>
      </c>
      <c r="F19" s="71" t="s">
        <v>18</v>
      </c>
      <c r="G19" s="107">
        <v>1.2</v>
      </c>
      <c r="H19" s="108">
        <v>1.2</v>
      </c>
      <c r="I19" s="108">
        <v>1.2</v>
      </c>
    </row>
    <row r="20" spans="1:9" s="20" customFormat="1" ht="178.5" customHeight="1">
      <c r="A20" s="170" t="s">
        <v>31</v>
      </c>
      <c r="B20" s="101">
        <v>914</v>
      </c>
      <c r="C20" s="69" t="s">
        <v>13</v>
      </c>
      <c r="D20" s="69" t="s">
        <v>29</v>
      </c>
      <c r="E20" s="70" t="s">
        <v>156</v>
      </c>
      <c r="F20" s="71" t="s">
        <v>16</v>
      </c>
      <c r="G20" s="107">
        <v>811.3</v>
      </c>
      <c r="H20" s="108">
        <v>0</v>
      </c>
      <c r="I20" s="108">
        <v>0</v>
      </c>
    </row>
    <row r="21" spans="1:9" s="20" customFormat="1" ht="272.25" customHeight="1">
      <c r="A21" s="169" t="s">
        <v>25</v>
      </c>
      <c r="B21" s="63">
        <v>914</v>
      </c>
      <c r="C21" s="69" t="s">
        <v>9</v>
      </c>
      <c r="D21" s="69" t="s">
        <v>26</v>
      </c>
      <c r="E21" s="70" t="s">
        <v>27</v>
      </c>
      <c r="F21" s="71" t="s">
        <v>11</v>
      </c>
      <c r="G21" s="107">
        <v>144</v>
      </c>
      <c r="H21" s="108">
        <v>144</v>
      </c>
      <c r="I21" s="108">
        <v>144</v>
      </c>
    </row>
    <row r="22" spans="1:9" s="20" customFormat="1" ht="261" customHeight="1">
      <c r="A22" s="169" t="s">
        <v>28</v>
      </c>
      <c r="B22" s="63">
        <v>914</v>
      </c>
      <c r="C22" s="69" t="s">
        <v>9</v>
      </c>
      <c r="D22" s="69" t="s">
        <v>26</v>
      </c>
      <c r="E22" s="70" t="s">
        <v>27</v>
      </c>
      <c r="F22" s="71" t="s">
        <v>16</v>
      </c>
      <c r="G22" s="107">
        <v>19</v>
      </c>
      <c r="H22" s="108">
        <v>33.9</v>
      </c>
      <c r="I22" s="108">
        <v>40.1</v>
      </c>
    </row>
    <row r="23" spans="1:9" s="20" customFormat="1" ht="227.25" customHeight="1">
      <c r="A23" s="168" t="s">
        <v>99</v>
      </c>
      <c r="B23" s="63">
        <v>914</v>
      </c>
      <c r="C23" s="69" t="s">
        <v>26</v>
      </c>
      <c r="D23" s="69" t="s">
        <v>98</v>
      </c>
      <c r="E23" s="70" t="s">
        <v>30</v>
      </c>
      <c r="F23" s="71" t="s">
        <v>16</v>
      </c>
      <c r="G23" s="107">
        <v>15</v>
      </c>
      <c r="H23" s="108">
        <v>2</v>
      </c>
      <c r="I23" s="108">
        <v>2</v>
      </c>
    </row>
    <row r="24" spans="1:9" s="20" customFormat="1" ht="180" hidden="1">
      <c r="A24" s="170" t="s">
        <v>31</v>
      </c>
      <c r="B24" s="63">
        <v>914</v>
      </c>
      <c r="C24" s="69" t="s">
        <v>13</v>
      </c>
      <c r="D24" s="69" t="s">
        <v>29</v>
      </c>
      <c r="E24" s="70" t="s">
        <v>32</v>
      </c>
      <c r="F24" s="71" t="s">
        <v>16</v>
      </c>
      <c r="G24" s="107">
        <v>0</v>
      </c>
      <c r="H24" s="108">
        <v>0</v>
      </c>
      <c r="I24" s="108">
        <v>0</v>
      </c>
    </row>
    <row r="25" spans="1:9" s="20" customFormat="1" ht="211.5" hidden="1" customHeight="1">
      <c r="A25" s="170" t="s">
        <v>89</v>
      </c>
      <c r="B25" s="101">
        <v>914</v>
      </c>
      <c r="C25" s="69" t="s">
        <v>13</v>
      </c>
      <c r="D25" s="69" t="s">
        <v>87</v>
      </c>
      <c r="E25" s="70" t="s">
        <v>88</v>
      </c>
      <c r="F25" s="71" t="s">
        <v>16</v>
      </c>
      <c r="G25" s="107">
        <v>0</v>
      </c>
      <c r="H25" s="108">
        <v>0</v>
      </c>
      <c r="I25" s="108">
        <v>0</v>
      </c>
    </row>
    <row r="26" spans="1:9" s="20" customFormat="1" ht="179.25" customHeight="1">
      <c r="A26" s="170" t="s">
        <v>89</v>
      </c>
      <c r="B26" s="63">
        <v>914</v>
      </c>
      <c r="C26" s="69" t="s">
        <v>34</v>
      </c>
      <c r="D26" s="69" t="s">
        <v>26</v>
      </c>
      <c r="E26" s="70" t="s">
        <v>121</v>
      </c>
      <c r="F26" s="71" t="s">
        <v>16</v>
      </c>
      <c r="G26" s="107">
        <v>132</v>
      </c>
      <c r="H26" s="108">
        <v>0.5</v>
      </c>
      <c r="I26" s="108">
        <v>0.5</v>
      </c>
    </row>
    <row r="27" spans="1:9" s="20" customFormat="1" ht="135">
      <c r="A27" s="170" t="s">
        <v>33</v>
      </c>
      <c r="B27" s="63">
        <v>914</v>
      </c>
      <c r="C27" s="69" t="s">
        <v>34</v>
      </c>
      <c r="D27" s="69" t="s">
        <v>26</v>
      </c>
      <c r="E27" s="70" t="s">
        <v>35</v>
      </c>
      <c r="F27" s="71" t="s">
        <v>16</v>
      </c>
      <c r="G27" s="107">
        <v>125</v>
      </c>
      <c r="H27" s="108">
        <v>31</v>
      </c>
      <c r="I27" s="108">
        <v>31</v>
      </c>
    </row>
    <row r="28" spans="1:9" s="20" customFormat="1" ht="150">
      <c r="A28" s="168" t="s">
        <v>36</v>
      </c>
      <c r="B28" s="63">
        <v>914</v>
      </c>
      <c r="C28" s="69" t="s">
        <v>34</v>
      </c>
      <c r="D28" s="69" t="s">
        <v>26</v>
      </c>
      <c r="E28" s="70" t="s">
        <v>37</v>
      </c>
      <c r="F28" s="71" t="s">
        <v>16</v>
      </c>
      <c r="G28" s="107">
        <v>1</v>
      </c>
      <c r="H28" s="108">
        <v>0.5</v>
      </c>
      <c r="I28" s="108">
        <v>0.5</v>
      </c>
    </row>
    <row r="29" spans="1:9" s="20" customFormat="1" ht="135">
      <c r="A29" s="168" t="s">
        <v>38</v>
      </c>
      <c r="B29" s="63">
        <v>914</v>
      </c>
      <c r="C29" s="69" t="s">
        <v>34</v>
      </c>
      <c r="D29" s="69" t="s">
        <v>26</v>
      </c>
      <c r="E29" s="69" t="s">
        <v>39</v>
      </c>
      <c r="F29" s="71" t="s">
        <v>16</v>
      </c>
      <c r="G29" s="107">
        <v>0</v>
      </c>
      <c r="H29" s="108">
        <v>0</v>
      </c>
      <c r="I29" s="108">
        <v>0</v>
      </c>
    </row>
    <row r="30" spans="1:9" s="20" customFormat="1" ht="135" hidden="1">
      <c r="A30" s="168" t="s">
        <v>38</v>
      </c>
      <c r="B30" s="63">
        <v>914</v>
      </c>
      <c r="C30" s="69" t="s">
        <v>34</v>
      </c>
      <c r="D30" s="69" t="s">
        <v>26</v>
      </c>
      <c r="E30" s="69" t="s">
        <v>39</v>
      </c>
      <c r="F30" s="71" t="s">
        <v>18</v>
      </c>
      <c r="G30" s="107">
        <v>0</v>
      </c>
      <c r="H30" s="108">
        <v>0</v>
      </c>
      <c r="I30" s="108">
        <v>0</v>
      </c>
    </row>
    <row r="31" spans="1:9" s="20" customFormat="1" ht="169.5" hidden="1" customHeight="1">
      <c r="A31" s="168" t="s">
        <v>40</v>
      </c>
      <c r="B31" s="63">
        <v>914</v>
      </c>
      <c r="C31" s="69" t="s">
        <v>34</v>
      </c>
      <c r="D31" s="69" t="s">
        <v>26</v>
      </c>
      <c r="E31" s="70" t="s">
        <v>41</v>
      </c>
      <c r="F31" s="71" t="s">
        <v>16</v>
      </c>
      <c r="G31" s="107"/>
      <c r="H31" s="108"/>
      <c r="I31" s="108"/>
    </row>
    <row r="32" spans="1:9" s="20" customFormat="1" ht="135">
      <c r="A32" s="168" t="s">
        <v>42</v>
      </c>
      <c r="B32" s="63">
        <v>914</v>
      </c>
      <c r="C32" s="69" t="s">
        <v>34</v>
      </c>
      <c r="D32" s="69" t="s">
        <v>26</v>
      </c>
      <c r="E32" s="70" t="s">
        <v>43</v>
      </c>
      <c r="F32" s="71" t="s">
        <v>16</v>
      </c>
      <c r="G32" s="107">
        <v>215</v>
      </c>
      <c r="H32" s="108">
        <v>0.5</v>
      </c>
      <c r="I32" s="108">
        <v>0.5</v>
      </c>
    </row>
    <row r="33" spans="1:9" s="20" customFormat="1" ht="168" customHeight="1">
      <c r="A33" s="168" t="s">
        <v>95</v>
      </c>
      <c r="B33" s="90">
        <v>914</v>
      </c>
      <c r="C33" s="69" t="s">
        <v>34</v>
      </c>
      <c r="D33" s="69" t="s">
        <v>26</v>
      </c>
      <c r="E33" s="70" t="s">
        <v>96</v>
      </c>
      <c r="F33" s="71" t="s">
        <v>16</v>
      </c>
      <c r="G33" s="107">
        <v>1</v>
      </c>
      <c r="H33" s="108">
        <v>0.5</v>
      </c>
      <c r="I33" s="108">
        <v>0.5</v>
      </c>
    </row>
    <row r="34" spans="1:9" s="20" customFormat="1" ht="165" hidden="1">
      <c r="A34" s="168" t="s">
        <v>108</v>
      </c>
      <c r="B34" s="63">
        <v>914</v>
      </c>
      <c r="C34" s="69" t="s">
        <v>34</v>
      </c>
      <c r="D34" s="69" t="s">
        <v>26</v>
      </c>
      <c r="E34" s="70" t="s">
        <v>107</v>
      </c>
      <c r="F34" s="71" t="s">
        <v>16</v>
      </c>
      <c r="G34" s="107">
        <v>0</v>
      </c>
      <c r="H34" s="108">
        <v>0</v>
      </c>
      <c r="I34" s="108">
        <v>0</v>
      </c>
    </row>
    <row r="35" spans="1:9" s="20" customFormat="1" ht="180.75" customHeight="1">
      <c r="A35" s="170" t="s">
        <v>93</v>
      </c>
      <c r="B35" s="63">
        <v>914</v>
      </c>
      <c r="C35" s="69" t="s">
        <v>34</v>
      </c>
      <c r="D35" s="69" t="s">
        <v>26</v>
      </c>
      <c r="E35" s="70" t="s">
        <v>94</v>
      </c>
      <c r="F35" s="71" t="s">
        <v>16</v>
      </c>
      <c r="G35" s="107">
        <v>1.5</v>
      </c>
      <c r="H35" s="108">
        <v>1.1000000000000001</v>
      </c>
      <c r="I35" s="108">
        <v>1.1000000000000001</v>
      </c>
    </row>
    <row r="36" spans="1:9" s="20" customFormat="1" ht="181.5" customHeight="1">
      <c r="A36" s="170" t="s">
        <v>139</v>
      </c>
      <c r="B36" s="101">
        <v>914</v>
      </c>
      <c r="C36" s="69" t="s">
        <v>52</v>
      </c>
      <c r="D36" s="69" t="s">
        <v>8</v>
      </c>
      <c r="E36" s="70" t="s">
        <v>53</v>
      </c>
      <c r="F36" s="71" t="s">
        <v>23</v>
      </c>
      <c r="G36" s="107">
        <v>2459.5</v>
      </c>
      <c r="H36" s="108">
        <v>721.5</v>
      </c>
      <c r="I36" s="108">
        <v>675.4</v>
      </c>
    </row>
    <row r="37" spans="1:9" s="20" customFormat="1" ht="209.25" customHeight="1">
      <c r="A37" s="168" t="s">
        <v>44</v>
      </c>
      <c r="B37" s="63">
        <v>914</v>
      </c>
      <c r="C37" s="69" t="s">
        <v>45</v>
      </c>
      <c r="D37" s="69" t="s">
        <v>8</v>
      </c>
      <c r="E37" s="70" t="s">
        <v>46</v>
      </c>
      <c r="F37" s="71" t="s">
        <v>47</v>
      </c>
      <c r="G37" s="107">
        <v>209.5</v>
      </c>
      <c r="H37" s="108">
        <v>65</v>
      </c>
      <c r="I37" s="108">
        <v>65</v>
      </c>
    </row>
    <row r="38" spans="1:9" s="20" customFormat="1" ht="240" hidden="1" customHeight="1">
      <c r="A38" s="170" t="s">
        <v>48</v>
      </c>
      <c r="B38" s="88">
        <v>914</v>
      </c>
      <c r="C38" s="69" t="s">
        <v>45</v>
      </c>
      <c r="D38" s="69" t="s">
        <v>26</v>
      </c>
      <c r="E38" s="70" t="s">
        <v>49</v>
      </c>
      <c r="F38" s="71" t="s">
        <v>47</v>
      </c>
      <c r="G38" s="107">
        <v>0</v>
      </c>
      <c r="H38" s="108">
        <v>0</v>
      </c>
      <c r="I38" s="108">
        <v>0</v>
      </c>
    </row>
    <row r="39" spans="1:9" s="20" customFormat="1" ht="105">
      <c r="A39" s="170" t="s">
        <v>101</v>
      </c>
      <c r="B39" s="63">
        <v>914</v>
      </c>
      <c r="C39" s="69" t="s">
        <v>20</v>
      </c>
      <c r="D39" s="69" t="s">
        <v>8</v>
      </c>
      <c r="E39" s="70" t="s">
        <v>102</v>
      </c>
      <c r="F39" s="71" t="s">
        <v>103</v>
      </c>
      <c r="G39" s="107">
        <v>0.5</v>
      </c>
      <c r="H39" s="108">
        <v>0.5</v>
      </c>
      <c r="I39" s="108">
        <v>0.5</v>
      </c>
    </row>
    <row r="40" spans="1:9" s="18" customFormat="1" ht="0.75" customHeight="1">
      <c r="A40" s="171" t="s">
        <v>50</v>
      </c>
      <c r="B40" s="64">
        <v>970</v>
      </c>
      <c r="C40" s="78"/>
      <c r="D40" s="78"/>
      <c r="E40" s="79"/>
      <c r="F40" s="80"/>
      <c r="G40" s="103">
        <f>SUM(G41:G45)</f>
        <v>0</v>
      </c>
      <c r="H40" s="104">
        <f>SUM(H41:H45)</f>
        <v>0</v>
      </c>
      <c r="I40" s="104">
        <f>SUM(I41:I45)</f>
        <v>0</v>
      </c>
    </row>
    <row r="41" spans="1:9" s="18" customFormat="1" ht="254.25" hidden="1" customHeight="1">
      <c r="A41" s="169" t="s">
        <v>51</v>
      </c>
      <c r="B41" s="63">
        <v>970</v>
      </c>
      <c r="C41" s="69" t="s">
        <v>52</v>
      </c>
      <c r="D41" s="69" t="s">
        <v>8</v>
      </c>
      <c r="E41" s="69" t="s">
        <v>53</v>
      </c>
      <c r="F41" s="71" t="s">
        <v>11</v>
      </c>
      <c r="G41" s="107">
        <v>0</v>
      </c>
      <c r="H41" s="108">
        <v>0</v>
      </c>
      <c r="I41" s="110">
        <v>0</v>
      </c>
    </row>
    <row r="42" spans="1:9" s="18" customFormat="1" ht="191.25" hidden="1" customHeight="1">
      <c r="A42" s="169" t="s">
        <v>119</v>
      </c>
      <c r="B42" s="100">
        <v>970</v>
      </c>
      <c r="C42" s="69" t="s">
        <v>52</v>
      </c>
      <c r="D42" s="69" t="s">
        <v>8</v>
      </c>
      <c r="E42" s="69" t="s">
        <v>53</v>
      </c>
      <c r="F42" s="71" t="s">
        <v>16</v>
      </c>
      <c r="G42" s="107">
        <v>0</v>
      </c>
      <c r="H42" s="108">
        <v>0</v>
      </c>
      <c r="I42" s="110">
        <v>0</v>
      </c>
    </row>
    <row r="43" spans="1:9" s="18" customFormat="1" ht="0.75" hidden="1" customHeight="1">
      <c r="A43" s="169" t="s">
        <v>120</v>
      </c>
      <c r="B43" s="100">
        <v>970</v>
      </c>
      <c r="C43" s="69" t="s">
        <v>52</v>
      </c>
      <c r="D43" s="69" t="s">
        <v>8</v>
      </c>
      <c r="E43" s="69" t="s">
        <v>116</v>
      </c>
      <c r="F43" s="71" t="s">
        <v>16</v>
      </c>
      <c r="G43" s="107">
        <v>0</v>
      </c>
      <c r="H43" s="108">
        <v>0</v>
      </c>
      <c r="I43" s="110">
        <v>0</v>
      </c>
    </row>
    <row r="44" spans="1:9" s="18" customFormat="1" ht="191.25" hidden="1" customHeight="1">
      <c r="A44" s="169" t="s">
        <v>118</v>
      </c>
      <c r="B44" s="63">
        <v>970</v>
      </c>
      <c r="C44" s="69" t="s">
        <v>52</v>
      </c>
      <c r="D44" s="69" t="s">
        <v>8</v>
      </c>
      <c r="E44" s="69" t="s">
        <v>117</v>
      </c>
      <c r="F44" s="71" t="s">
        <v>16</v>
      </c>
      <c r="G44" s="107">
        <v>0</v>
      </c>
      <c r="H44" s="108">
        <v>0</v>
      </c>
      <c r="I44" s="110">
        <v>0</v>
      </c>
    </row>
    <row r="45" spans="1:9" s="18" customFormat="1" ht="150" hidden="1">
      <c r="A45" s="169" t="s">
        <v>55</v>
      </c>
      <c r="B45" s="63">
        <v>970</v>
      </c>
      <c r="C45" s="69" t="s">
        <v>52</v>
      </c>
      <c r="D45" s="69" t="s">
        <v>8</v>
      </c>
      <c r="E45" s="69" t="s">
        <v>53</v>
      </c>
      <c r="F45" s="71" t="s">
        <v>18</v>
      </c>
      <c r="G45" s="107">
        <v>0</v>
      </c>
      <c r="H45" s="108">
        <v>0</v>
      </c>
      <c r="I45" s="110">
        <v>0</v>
      </c>
    </row>
    <row r="46" spans="1:9" s="18" customFormat="1" ht="27" customHeight="1">
      <c r="A46" s="167" t="s">
        <v>6</v>
      </c>
      <c r="B46" s="63"/>
      <c r="C46" s="69"/>
      <c r="D46" s="69"/>
      <c r="E46" s="70"/>
      <c r="F46" s="71"/>
      <c r="G46" s="105">
        <f>G40+G10</f>
        <v>9651.7000000000007</v>
      </c>
      <c r="H46" s="106">
        <f>H40+H10</f>
        <v>2727.7</v>
      </c>
      <c r="I46" s="106">
        <f>I40+I10</f>
        <v>2736.0999999999995</v>
      </c>
    </row>
    <row r="47" spans="1:9" s="35" customFormat="1" ht="17.25" customHeight="1">
      <c r="A47" s="111"/>
      <c r="B47" s="31"/>
      <c r="C47" s="32"/>
      <c r="D47" s="32"/>
      <c r="E47" s="33"/>
      <c r="F47" s="32"/>
      <c r="G47" s="92"/>
      <c r="H47" s="34"/>
    </row>
    <row r="48" spans="1:9" s="35" customFormat="1" ht="16.5">
      <c r="A48" s="111" t="s">
        <v>56</v>
      </c>
      <c r="B48" s="31"/>
      <c r="C48" s="32"/>
      <c r="D48" s="32"/>
      <c r="E48" s="33"/>
      <c r="F48" s="32"/>
      <c r="G48" s="92"/>
      <c r="H48" s="34"/>
    </row>
    <row r="49" spans="1:8" s="36" customFormat="1" ht="30">
      <c r="A49" s="111" t="s">
        <v>138</v>
      </c>
      <c r="B49" s="33"/>
      <c r="C49" s="32"/>
      <c r="D49" s="182" t="s">
        <v>57</v>
      </c>
      <c r="E49" s="182"/>
      <c r="F49" s="182"/>
      <c r="G49" s="182"/>
      <c r="H49" s="182"/>
    </row>
    <row r="50" spans="1:8" ht="16.5">
      <c r="G50" s="93"/>
    </row>
    <row r="51" spans="1:8" ht="16.5">
      <c r="G51" s="93"/>
    </row>
    <row r="52" spans="1:8" ht="16.5">
      <c r="G52" s="93"/>
    </row>
    <row r="53" spans="1:8">
      <c r="G53" s="94"/>
    </row>
    <row r="54" spans="1:8">
      <c r="G54" s="94"/>
    </row>
    <row r="55" spans="1:8">
      <c r="G55" s="94"/>
    </row>
    <row r="56" spans="1:8">
      <c r="G56" s="94"/>
    </row>
    <row r="57" spans="1:8">
      <c r="G57" s="94"/>
    </row>
    <row r="58" spans="1:8">
      <c r="G58" s="94"/>
    </row>
    <row r="59" spans="1:8">
      <c r="G59" s="94"/>
    </row>
    <row r="60" spans="1:8">
      <c r="G60" s="94"/>
    </row>
    <row r="61" spans="1:8">
      <c r="G61" s="94"/>
    </row>
    <row r="62" spans="1:8">
      <c r="G62" s="94"/>
    </row>
    <row r="63" spans="1:8">
      <c r="G63" s="94"/>
    </row>
    <row r="64" spans="1:8">
      <c r="G64" s="94"/>
    </row>
    <row r="65" spans="7:7">
      <c r="G65" s="95"/>
    </row>
    <row r="66" spans="7:7">
      <c r="G66" s="95"/>
    </row>
    <row r="67" spans="7:7">
      <c r="G67" s="95"/>
    </row>
    <row r="68" spans="7:7">
      <c r="G68" s="95"/>
    </row>
    <row r="69" spans="7:7">
      <c r="G69" s="95"/>
    </row>
    <row r="70" spans="7:7">
      <c r="G70" s="95"/>
    </row>
    <row r="71" spans="7:7">
      <c r="G71" s="95"/>
    </row>
    <row r="72" spans="7:7">
      <c r="G72" s="95"/>
    </row>
    <row r="73" spans="7:7">
      <c r="G73" s="95"/>
    </row>
    <row r="74" spans="7:7">
      <c r="G74" s="95"/>
    </row>
    <row r="75" spans="7:7">
      <c r="G75" s="95"/>
    </row>
    <row r="76" spans="7:7">
      <c r="G76" s="95"/>
    </row>
    <row r="77" spans="7:7">
      <c r="G77" s="95"/>
    </row>
    <row r="78" spans="7:7">
      <c r="G78" s="95"/>
    </row>
    <row r="79" spans="7:7">
      <c r="G79" s="95"/>
    </row>
    <row r="80" spans="7:7">
      <c r="G80" s="95"/>
    </row>
    <row r="81" spans="7:7">
      <c r="G81" s="95"/>
    </row>
    <row r="82" spans="7:7">
      <c r="G82" s="95"/>
    </row>
    <row r="83" spans="7:7">
      <c r="G83" s="95"/>
    </row>
    <row r="84" spans="7:7">
      <c r="G84" s="95"/>
    </row>
    <row r="85" spans="7:7">
      <c r="G85" s="95"/>
    </row>
    <row r="86" spans="7:7">
      <c r="G86" s="95"/>
    </row>
    <row r="87" spans="7:7">
      <c r="G87" s="95"/>
    </row>
    <row r="88" spans="7:7">
      <c r="G88" s="95"/>
    </row>
    <row r="89" spans="7:7">
      <c r="G89" s="95"/>
    </row>
    <row r="90" spans="7:7">
      <c r="G90" s="95"/>
    </row>
    <row r="91" spans="7:7">
      <c r="G91" s="95"/>
    </row>
    <row r="92" spans="7:7">
      <c r="G92" s="95"/>
    </row>
    <row r="93" spans="7:7">
      <c r="G93" s="95"/>
    </row>
    <row r="94" spans="7:7">
      <c r="G94" s="95"/>
    </row>
    <row r="95" spans="7:7">
      <c r="G95" s="95"/>
    </row>
    <row r="96" spans="7:7">
      <c r="G96" s="95"/>
    </row>
    <row r="97" spans="7:7">
      <c r="G97" s="95"/>
    </row>
    <row r="98" spans="7:7">
      <c r="G98" s="95"/>
    </row>
    <row r="99" spans="7:7">
      <c r="G99" s="95"/>
    </row>
    <row r="100" spans="7:7">
      <c r="G100" s="95"/>
    </row>
    <row r="101" spans="7:7">
      <c r="G101" s="95"/>
    </row>
    <row r="102" spans="7:7">
      <c r="G102" s="95"/>
    </row>
    <row r="103" spans="7:7">
      <c r="G103" s="95"/>
    </row>
    <row r="104" spans="7:7">
      <c r="G104" s="95"/>
    </row>
    <row r="105" spans="7:7">
      <c r="G105" s="95"/>
    </row>
    <row r="106" spans="7:7">
      <c r="G106" s="95"/>
    </row>
    <row r="107" spans="7:7">
      <c r="G107" s="95"/>
    </row>
    <row r="108" spans="7:7">
      <c r="G108" s="95"/>
    </row>
    <row r="109" spans="7:7">
      <c r="G109" s="95"/>
    </row>
    <row r="110" spans="7:7">
      <c r="G110" s="95"/>
    </row>
    <row r="111" spans="7:7">
      <c r="G111" s="95"/>
    </row>
    <row r="112" spans="7:7">
      <c r="G112" s="95"/>
    </row>
    <row r="113" spans="7:7">
      <c r="G113" s="95"/>
    </row>
    <row r="114" spans="7:7">
      <c r="G114" s="95"/>
    </row>
    <row r="115" spans="7:7">
      <c r="G115" s="95"/>
    </row>
    <row r="116" spans="7:7">
      <c r="G116" s="95"/>
    </row>
    <row r="117" spans="7:7">
      <c r="G117" s="95"/>
    </row>
    <row r="118" spans="7:7">
      <c r="G118" s="95"/>
    </row>
    <row r="119" spans="7:7">
      <c r="G119" s="95"/>
    </row>
    <row r="120" spans="7:7">
      <c r="G120" s="95"/>
    </row>
    <row r="121" spans="7:7">
      <c r="G121" s="95"/>
    </row>
    <row r="122" spans="7:7">
      <c r="G122" s="95"/>
    </row>
    <row r="123" spans="7:7">
      <c r="G123" s="95"/>
    </row>
    <row r="124" spans="7:7">
      <c r="G124" s="95"/>
    </row>
    <row r="125" spans="7:7">
      <c r="G125" s="95"/>
    </row>
    <row r="126" spans="7:7">
      <c r="G126" s="95"/>
    </row>
    <row r="127" spans="7:7">
      <c r="G127" s="95"/>
    </row>
    <row r="128" spans="7:7">
      <c r="G128" s="95"/>
    </row>
    <row r="129" spans="7:7">
      <c r="G129" s="95"/>
    </row>
    <row r="130" spans="7:7">
      <c r="G130" s="95"/>
    </row>
    <row r="131" spans="7:7">
      <c r="G131" s="95"/>
    </row>
    <row r="132" spans="7:7">
      <c r="G132" s="95"/>
    </row>
    <row r="133" spans="7:7">
      <c r="G133" s="95"/>
    </row>
    <row r="134" spans="7:7">
      <c r="G134" s="95"/>
    </row>
    <row r="135" spans="7:7">
      <c r="G135" s="95"/>
    </row>
    <row r="136" spans="7:7">
      <c r="G136" s="95"/>
    </row>
    <row r="137" spans="7:7">
      <c r="G137" s="95"/>
    </row>
    <row r="138" spans="7:7">
      <c r="G138" s="95"/>
    </row>
    <row r="139" spans="7:7">
      <c r="G139" s="95"/>
    </row>
    <row r="140" spans="7:7">
      <c r="G140" s="95"/>
    </row>
    <row r="141" spans="7:7">
      <c r="G141" s="95"/>
    </row>
    <row r="142" spans="7:7">
      <c r="G142" s="95"/>
    </row>
    <row r="143" spans="7:7">
      <c r="G143" s="95"/>
    </row>
    <row r="144" spans="7:7">
      <c r="G144" s="95"/>
    </row>
    <row r="145" spans="7:7">
      <c r="G145" s="95"/>
    </row>
    <row r="146" spans="7:7">
      <c r="G146" s="95"/>
    </row>
    <row r="147" spans="7:7">
      <c r="G147" s="95"/>
    </row>
    <row r="148" spans="7:7">
      <c r="G148" s="95"/>
    </row>
    <row r="149" spans="7:7">
      <c r="G149" s="95"/>
    </row>
    <row r="150" spans="7:7">
      <c r="G150" s="95"/>
    </row>
    <row r="151" spans="7:7">
      <c r="G151" s="95"/>
    </row>
    <row r="152" spans="7:7">
      <c r="G152" s="95"/>
    </row>
    <row r="153" spans="7:7">
      <c r="G153" s="95"/>
    </row>
    <row r="154" spans="7:7">
      <c r="G154" s="95"/>
    </row>
    <row r="155" spans="7:7">
      <c r="G155" s="95"/>
    </row>
    <row r="156" spans="7:7">
      <c r="G156" s="95"/>
    </row>
    <row r="157" spans="7:7">
      <c r="G157" s="95"/>
    </row>
    <row r="158" spans="7:7">
      <c r="G158" s="95"/>
    </row>
    <row r="159" spans="7:7">
      <c r="G159" s="95"/>
    </row>
    <row r="160" spans="7:7">
      <c r="G160" s="95"/>
    </row>
    <row r="161" spans="7:7">
      <c r="G161" s="95"/>
    </row>
    <row r="162" spans="7:7">
      <c r="G162" s="95"/>
    </row>
    <row r="163" spans="7:7">
      <c r="G163" s="95"/>
    </row>
    <row r="164" spans="7:7">
      <c r="G164" s="95"/>
    </row>
    <row r="165" spans="7:7">
      <c r="G165" s="95"/>
    </row>
    <row r="166" spans="7:7">
      <c r="G166" s="95"/>
    </row>
    <row r="167" spans="7:7">
      <c r="G167" s="95"/>
    </row>
    <row r="168" spans="7:7">
      <c r="G168" s="95"/>
    </row>
    <row r="169" spans="7:7">
      <c r="G169" s="95"/>
    </row>
    <row r="170" spans="7:7">
      <c r="G170" s="95"/>
    </row>
    <row r="171" spans="7:7">
      <c r="G171" s="95"/>
    </row>
    <row r="172" spans="7:7">
      <c r="G172" s="95"/>
    </row>
    <row r="173" spans="7:7">
      <c r="G173" s="95"/>
    </row>
    <row r="174" spans="7:7">
      <c r="G174" s="95"/>
    </row>
    <row r="175" spans="7:7">
      <c r="G175" s="95"/>
    </row>
    <row r="176" spans="7:7">
      <c r="G176" s="95"/>
    </row>
    <row r="177" spans="7:7">
      <c r="G177" s="95"/>
    </row>
  </sheetData>
  <mergeCells count="14">
    <mergeCell ref="D1:I1"/>
    <mergeCell ref="D2:I2"/>
    <mergeCell ref="D49:H49"/>
    <mergeCell ref="D3:I3"/>
    <mergeCell ref="D4:I4"/>
    <mergeCell ref="F7:F8"/>
    <mergeCell ref="G7:I7"/>
    <mergeCell ref="A5:I5"/>
    <mergeCell ref="H6:I6"/>
    <mergeCell ref="A7:A8"/>
    <mergeCell ref="B7:B8"/>
    <mergeCell ref="C7:C8"/>
    <mergeCell ref="D7:D8"/>
    <mergeCell ref="E7:E8"/>
  </mergeCells>
  <phoneticPr fontId="0" type="noConversion"/>
  <pageMargins left="0.47244094488188981" right="0.19685039370078741" top="0.43307086614173229" bottom="0.51181102362204722" header="0.51181102362204722" footer="0.51181102362204722"/>
  <pageSetup paperSize="9" scale="85" orientation="portrait" horizontalDpi="200" verticalDpi="200" r:id="rId1"/>
  <headerFooter alignWithMargins="0"/>
</worksheet>
</file>

<file path=xl/worksheets/sheet2.xml><?xml version="1.0" encoding="utf-8"?>
<worksheet xmlns="http://schemas.openxmlformats.org/spreadsheetml/2006/main" xmlns:r="http://schemas.openxmlformats.org/officeDocument/2006/relationships">
  <dimension ref="A1:I197"/>
  <sheetViews>
    <sheetView zoomScale="80" zoomScaleNormal="80" workbookViewId="0">
      <selection activeCell="C2" sqref="C2:H2"/>
    </sheetView>
  </sheetViews>
  <sheetFormatPr defaultRowHeight="12.75"/>
  <cols>
    <col min="1" max="1" width="43.7109375" customWidth="1"/>
    <col min="2" max="2" width="5.140625" customWidth="1"/>
    <col min="3" max="3" width="5.28515625" customWidth="1"/>
    <col min="4" max="4" width="13.5703125" customWidth="1"/>
    <col min="5" max="5" width="5" customWidth="1"/>
    <col min="6" max="6" width="14" style="3" customWidth="1"/>
    <col min="7" max="7" width="14.28515625" customWidth="1"/>
    <col min="8" max="8" width="14.7109375" customWidth="1"/>
  </cols>
  <sheetData>
    <row r="1" spans="1:9" ht="16.5">
      <c r="C1" s="180" t="s">
        <v>128</v>
      </c>
      <c r="D1" s="180"/>
      <c r="E1" s="180"/>
      <c r="F1" s="172"/>
      <c r="G1" s="82"/>
      <c r="H1" s="82"/>
    </row>
    <row r="2" spans="1:9" ht="78.75" customHeight="1">
      <c r="C2" s="181" t="s">
        <v>157</v>
      </c>
      <c r="D2" s="181"/>
      <c r="E2" s="181"/>
      <c r="F2" s="181"/>
      <c r="G2" s="181"/>
      <c r="H2" s="181"/>
    </row>
    <row r="3" spans="1:9" ht="16.5" customHeight="1">
      <c r="A3" s="111"/>
      <c r="B3" s="112"/>
      <c r="C3" s="180" t="s">
        <v>128</v>
      </c>
      <c r="D3" s="180"/>
      <c r="E3" s="180"/>
      <c r="F3" s="102"/>
      <c r="G3" s="82"/>
      <c r="H3" s="82"/>
      <c r="I3" s="82"/>
    </row>
    <row r="4" spans="1:9" ht="90.75" customHeight="1">
      <c r="A4" s="111"/>
      <c r="B4" s="112"/>
      <c r="C4" s="181" t="s">
        <v>153</v>
      </c>
      <c r="D4" s="181"/>
      <c r="E4" s="181"/>
      <c r="F4" s="181"/>
      <c r="G4" s="181"/>
      <c r="H4" s="181"/>
    </row>
    <row r="5" spans="1:9" ht="18.75">
      <c r="A5" s="191"/>
      <c r="B5" s="191"/>
      <c r="C5" s="191"/>
      <c r="D5" s="191"/>
      <c r="E5" s="191"/>
      <c r="F5" s="191"/>
      <c r="G5" s="191"/>
      <c r="H5" s="120"/>
    </row>
    <row r="6" spans="1:9" ht="128.25" customHeight="1">
      <c r="A6" s="192" t="s">
        <v>152</v>
      </c>
      <c r="B6" s="192"/>
      <c r="C6" s="192"/>
      <c r="D6" s="192"/>
      <c r="E6" s="192"/>
      <c r="F6" s="192"/>
      <c r="G6" s="192"/>
      <c r="H6" s="192"/>
    </row>
    <row r="7" spans="1:9" ht="15.75">
      <c r="A7" s="121"/>
      <c r="B7" s="122"/>
      <c r="C7" s="122"/>
      <c r="D7" s="123"/>
      <c r="E7" s="122"/>
      <c r="F7" s="9"/>
      <c r="G7" s="124"/>
      <c r="H7" s="125" t="s">
        <v>58</v>
      </c>
    </row>
    <row r="8" spans="1:9">
      <c r="A8" s="187" t="s">
        <v>0</v>
      </c>
      <c r="B8" s="189" t="s">
        <v>2</v>
      </c>
      <c r="C8" s="189" t="s">
        <v>3</v>
      </c>
      <c r="D8" s="187" t="s">
        <v>4</v>
      </c>
      <c r="E8" s="189" t="s">
        <v>5</v>
      </c>
      <c r="F8" s="188" t="s">
        <v>127</v>
      </c>
      <c r="G8" s="187" t="s">
        <v>140</v>
      </c>
      <c r="H8" s="187" t="s">
        <v>149</v>
      </c>
    </row>
    <row r="9" spans="1:9" ht="39" customHeight="1">
      <c r="A9" s="188"/>
      <c r="B9" s="190"/>
      <c r="C9" s="190"/>
      <c r="D9" s="188"/>
      <c r="E9" s="190"/>
      <c r="F9" s="188"/>
      <c r="G9" s="188"/>
      <c r="H9" s="188"/>
    </row>
    <row r="10" spans="1:9" ht="15.75">
      <c r="A10" s="12" t="s">
        <v>6</v>
      </c>
      <c r="B10" s="13"/>
      <c r="C10" s="13"/>
      <c r="D10" s="14"/>
      <c r="E10" s="13"/>
      <c r="F10" s="113">
        <f>F11+F25+F32+F37+F40+F52+F59+F29+F64</f>
        <v>9651.7000000000007</v>
      </c>
      <c r="G10" s="113">
        <f>G11+G25+G32+G40+G52+G59+G29+G64</f>
        <v>2727.7</v>
      </c>
      <c r="H10" s="113">
        <f>H11+H25+H32+H40+H52+H59+H29+H64</f>
        <v>2736.0999999999995</v>
      </c>
    </row>
    <row r="11" spans="1:9" ht="15.75">
      <c r="A11" s="15" t="s">
        <v>59</v>
      </c>
      <c r="B11" s="28" t="s">
        <v>8</v>
      </c>
      <c r="C11" s="16"/>
      <c r="D11" s="17"/>
      <c r="E11" s="16"/>
      <c r="F11" s="114">
        <f>F12+F14+F21+F18</f>
        <v>5517.4</v>
      </c>
      <c r="G11" s="114">
        <f t="shared" ref="G11:H11" si="0">G12+G14+G21+G18</f>
        <v>1726.7</v>
      </c>
      <c r="H11" s="114">
        <f t="shared" si="0"/>
        <v>1774.9999999999998</v>
      </c>
    </row>
    <row r="12" spans="1:9" ht="63">
      <c r="A12" s="15" t="s">
        <v>60</v>
      </c>
      <c r="B12" s="28" t="s">
        <v>8</v>
      </c>
      <c r="C12" s="28" t="s">
        <v>9</v>
      </c>
      <c r="D12" s="17"/>
      <c r="E12" s="16"/>
      <c r="F12" s="114">
        <f>F13</f>
        <v>1019.5</v>
      </c>
      <c r="G12" s="114">
        <f>G13</f>
        <v>532.6</v>
      </c>
      <c r="H12" s="114">
        <f>H13</f>
        <v>553.79999999999995</v>
      </c>
    </row>
    <row r="13" spans="1:9" ht="267.75">
      <c r="A13" s="19" t="s">
        <v>7</v>
      </c>
      <c r="B13" s="16" t="s">
        <v>8</v>
      </c>
      <c r="C13" s="16" t="s">
        <v>9</v>
      </c>
      <c r="D13" s="17" t="s">
        <v>10</v>
      </c>
      <c r="E13" s="16" t="s">
        <v>11</v>
      </c>
      <c r="F13" s="115">
        <f>'прил 3_ 2025,2026,2027'!G11</f>
        <v>1019.5</v>
      </c>
      <c r="G13" s="115">
        <f>'прил 3_ 2025,2026,2027'!H11</f>
        <v>532.6</v>
      </c>
      <c r="H13" s="115">
        <f>'прил 3_ 2025,2026,2027'!I11</f>
        <v>553.79999999999995</v>
      </c>
    </row>
    <row r="14" spans="1:9" ht="94.5">
      <c r="A14" s="40" t="s">
        <v>61</v>
      </c>
      <c r="B14" s="28" t="s">
        <v>8</v>
      </c>
      <c r="C14" s="28" t="s">
        <v>13</v>
      </c>
      <c r="D14" s="17"/>
      <c r="E14" s="16"/>
      <c r="F14" s="114">
        <f>SUM(F15:F17)</f>
        <v>1994.7</v>
      </c>
      <c r="G14" s="114">
        <f>SUM(G15:G17)</f>
        <v>741.8</v>
      </c>
      <c r="H14" s="114">
        <f>SUM(H15:H17)</f>
        <v>818.9</v>
      </c>
    </row>
    <row r="15" spans="1:9" ht="283.5">
      <c r="A15" s="21" t="s">
        <v>12</v>
      </c>
      <c r="B15" s="16" t="s">
        <v>8</v>
      </c>
      <c r="C15" s="16" t="s">
        <v>13</v>
      </c>
      <c r="D15" s="17" t="s">
        <v>14</v>
      </c>
      <c r="E15" s="16" t="s">
        <v>11</v>
      </c>
      <c r="F15" s="115">
        <f>'прил 3_ 2025,2026,2027'!G12</f>
        <v>989</v>
      </c>
      <c r="G15" s="115">
        <f>'прил 3_ 2025,2026,2027'!H12</f>
        <v>516.9</v>
      </c>
      <c r="H15" s="115">
        <f>'прил 3_ 2025,2026,2027'!I12</f>
        <v>537.29999999999995</v>
      </c>
    </row>
    <row r="16" spans="1:9" ht="189">
      <c r="A16" s="22" t="s">
        <v>15</v>
      </c>
      <c r="B16" s="16" t="s">
        <v>8</v>
      </c>
      <c r="C16" s="16" t="s">
        <v>13</v>
      </c>
      <c r="D16" s="17" t="s">
        <v>14</v>
      </c>
      <c r="E16" s="16" t="s">
        <v>16</v>
      </c>
      <c r="F16" s="115">
        <f>'прил 3_ 2025,2026,2027'!G13</f>
        <v>990.7</v>
      </c>
      <c r="G16" s="115">
        <f>'прил 3_ 2025,2026,2027'!H13</f>
        <v>209.9</v>
      </c>
      <c r="H16" s="115">
        <f>'прил 3_ 2025,2026,2027'!I13</f>
        <v>266.60000000000002</v>
      </c>
    </row>
    <row r="17" spans="1:8" ht="172.5" customHeight="1">
      <c r="A17" s="23" t="s">
        <v>17</v>
      </c>
      <c r="B17" s="16" t="s">
        <v>8</v>
      </c>
      <c r="C17" s="16" t="s">
        <v>13</v>
      </c>
      <c r="D17" s="17" t="s">
        <v>14</v>
      </c>
      <c r="E17" s="16" t="s">
        <v>18</v>
      </c>
      <c r="F17" s="115">
        <f>'прил 3_ 2025,2026,2027'!G14</f>
        <v>15</v>
      </c>
      <c r="G17" s="115">
        <f>'прил 3_ 2025,2026,2027'!H14</f>
        <v>15</v>
      </c>
      <c r="H17" s="115">
        <f>'прил 3_ 2025,2026,2027'!I14</f>
        <v>15</v>
      </c>
    </row>
    <row r="18" spans="1:8" ht="0.75" hidden="1" customHeight="1">
      <c r="A18" s="40" t="s">
        <v>115</v>
      </c>
      <c r="B18" s="28" t="s">
        <v>8</v>
      </c>
      <c r="C18" s="28" t="s">
        <v>110</v>
      </c>
      <c r="D18" s="17"/>
      <c r="E18" s="41"/>
      <c r="F18" s="113">
        <f>F19+F20</f>
        <v>105.4</v>
      </c>
      <c r="G18" s="113">
        <f t="shared" ref="G18:H18" si="1">G19+G20</f>
        <v>0</v>
      </c>
      <c r="H18" s="113">
        <f t="shared" si="1"/>
        <v>0</v>
      </c>
    </row>
    <row r="19" spans="1:8" ht="144.75" customHeight="1">
      <c r="A19" s="21" t="s">
        <v>111</v>
      </c>
      <c r="B19" s="24" t="s">
        <v>8</v>
      </c>
      <c r="C19" s="24" t="s">
        <v>110</v>
      </c>
      <c r="D19" s="25" t="s">
        <v>113</v>
      </c>
      <c r="E19" s="24" t="s">
        <v>18</v>
      </c>
      <c r="F19" s="115">
        <f>'прил 3_ 2025,2026,2027'!G15</f>
        <v>50</v>
      </c>
      <c r="G19" s="115">
        <v>0</v>
      </c>
      <c r="H19" s="115">
        <v>0</v>
      </c>
    </row>
    <row r="20" spans="1:8" ht="118.5" customHeight="1">
      <c r="A20" s="26" t="s">
        <v>112</v>
      </c>
      <c r="B20" s="16" t="s">
        <v>8</v>
      </c>
      <c r="C20" s="16" t="s">
        <v>110</v>
      </c>
      <c r="D20" s="17" t="s">
        <v>114</v>
      </c>
      <c r="E20" s="16" t="s">
        <v>18</v>
      </c>
      <c r="F20" s="115">
        <f>'прил 3_ 2025,2026,2027'!G16</f>
        <v>55.4</v>
      </c>
      <c r="G20" s="115">
        <f>'прил 3_ 2025,2026,2027'!H15</f>
        <v>0</v>
      </c>
      <c r="H20" s="115">
        <f>'прил 3_ 2025,2026,2027'!I15</f>
        <v>0</v>
      </c>
    </row>
    <row r="21" spans="1:8" ht="15.75">
      <c r="A21" s="40" t="s">
        <v>62</v>
      </c>
      <c r="B21" s="28" t="s">
        <v>8</v>
      </c>
      <c r="C21" s="28" t="s">
        <v>20</v>
      </c>
      <c r="D21" s="17"/>
      <c r="E21" s="41"/>
      <c r="F21" s="113">
        <f>F23+F24+F22</f>
        <v>2397.8000000000002</v>
      </c>
      <c r="G21" s="113">
        <f>G23+G24+G22</f>
        <v>452.3</v>
      </c>
      <c r="H21" s="113">
        <f>H23+H24+H22</f>
        <v>402.3</v>
      </c>
    </row>
    <row r="22" spans="1:8" ht="220.5">
      <c r="A22" s="21" t="s">
        <v>19</v>
      </c>
      <c r="B22" s="24" t="s">
        <v>8</v>
      </c>
      <c r="C22" s="24" t="s">
        <v>20</v>
      </c>
      <c r="D22" s="25" t="s">
        <v>21</v>
      </c>
      <c r="E22" s="24" t="s">
        <v>16</v>
      </c>
      <c r="F22" s="115">
        <f>'прил 3_ 2025,2026,2027'!G17</f>
        <v>1438.2</v>
      </c>
      <c r="G22" s="115">
        <f>'прил 3_ 2025,2026,2027'!H17</f>
        <v>8</v>
      </c>
      <c r="H22" s="115">
        <f>'прил 3_ 2025,2026,2027'!I17</f>
        <v>8</v>
      </c>
    </row>
    <row r="23" spans="1:8" ht="204.75">
      <c r="A23" s="26" t="s">
        <v>22</v>
      </c>
      <c r="B23" s="16" t="s">
        <v>8</v>
      </c>
      <c r="C23" s="16" t="s">
        <v>20</v>
      </c>
      <c r="D23" s="17" t="s">
        <v>21</v>
      </c>
      <c r="E23" s="16" t="s">
        <v>23</v>
      </c>
      <c r="F23" s="115">
        <f>'прил 3_ 2025,2026,2027'!G18</f>
        <v>958.4</v>
      </c>
      <c r="G23" s="115">
        <f>'прил 3_ 2025,2026,2027'!H18</f>
        <v>443.1</v>
      </c>
      <c r="H23" s="115">
        <f>'прил 3_ 2025,2026,2027'!I18</f>
        <v>393.1</v>
      </c>
    </row>
    <row r="24" spans="1:8" ht="204.75">
      <c r="A24" s="26" t="s">
        <v>24</v>
      </c>
      <c r="B24" s="16" t="s">
        <v>8</v>
      </c>
      <c r="C24" s="16" t="s">
        <v>20</v>
      </c>
      <c r="D24" s="17" t="s">
        <v>21</v>
      </c>
      <c r="E24" s="16" t="s">
        <v>18</v>
      </c>
      <c r="F24" s="115">
        <f>'прил 3_ 2025,2026,2027'!G19</f>
        <v>1.2</v>
      </c>
      <c r="G24" s="115">
        <f>'прил 3_ 2025,2026,2027'!H19</f>
        <v>1.2</v>
      </c>
      <c r="H24" s="115">
        <f>'прил 3_ 2025,2026,2027'!I19</f>
        <v>1.2</v>
      </c>
    </row>
    <row r="25" spans="1:8" ht="15.75">
      <c r="A25" s="42" t="s">
        <v>63</v>
      </c>
      <c r="B25" s="28" t="s">
        <v>9</v>
      </c>
      <c r="C25" s="28"/>
      <c r="D25" s="29"/>
      <c r="E25" s="43"/>
      <c r="F25" s="113">
        <f>F26</f>
        <v>163</v>
      </c>
      <c r="G25" s="113">
        <f>G26</f>
        <v>177.9</v>
      </c>
      <c r="H25" s="113">
        <f>H26</f>
        <v>184.1</v>
      </c>
    </row>
    <row r="26" spans="1:8" ht="31.5">
      <c r="A26" s="42" t="s">
        <v>64</v>
      </c>
      <c r="B26" s="28" t="s">
        <v>9</v>
      </c>
      <c r="C26" s="28" t="s">
        <v>26</v>
      </c>
      <c r="D26" s="29"/>
      <c r="E26" s="43"/>
      <c r="F26" s="113">
        <f>F27+F28</f>
        <v>163</v>
      </c>
      <c r="G26" s="113">
        <f>G27+G28</f>
        <v>177.9</v>
      </c>
      <c r="H26" s="113">
        <f>H27+H28</f>
        <v>184.1</v>
      </c>
    </row>
    <row r="27" spans="1:8" ht="315">
      <c r="A27" s="21" t="s">
        <v>25</v>
      </c>
      <c r="B27" s="16" t="s">
        <v>9</v>
      </c>
      <c r="C27" s="16" t="s">
        <v>26</v>
      </c>
      <c r="D27" s="17" t="s">
        <v>27</v>
      </c>
      <c r="E27" s="16" t="s">
        <v>11</v>
      </c>
      <c r="F27" s="115">
        <f>'прил 3_ 2025,2026,2027'!G21</f>
        <v>144</v>
      </c>
      <c r="G27" s="115">
        <f>'прил 3_ 2025,2026,2027'!H21</f>
        <v>144</v>
      </c>
      <c r="H27" s="115">
        <f>'прил 3_ 2025,2026,2027'!I21</f>
        <v>144</v>
      </c>
    </row>
    <row r="28" spans="1:8" ht="252">
      <c r="A28" s="22" t="s">
        <v>28</v>
      </c>
      <c r="B28" s="16" t="s">
        <v>9</v>
      </c>
      <c r="C28" s="16" t="s">
        <v>26</v>
      </c>
      <c r="D28" s="17" t="s">
        <v>27</v>
      </c>
      <c r="E28" s="16" t="s">
        <v>16</v>
      </c>
      <c r="F28" s="116">
        <f>'прил 3_ 2025,2026,2027'!G22</f>
        <v>19</v>
      </c>
      <c r="G28" s="116">
        <f>'прил 3_ 2025,2026,2027'!H22</f>
        <v>33.9</v>
      </c>
      <c r="H28" s="116">
        <f>'прил 3_ 2025,2026,2027'!I22</f>
        <v>40.1</v>
      </c>
    </row>
    <row r="29" spans="1:8" ht="28.5" customHeight="1">
      <c r="A29" s="40" t="s">
        <v>65</v>
      </c>
      <c r="B29" s="28" t="s">
        <v>26</v>
      </c>
      <c r="C29" s="28"/>
      <c r="D29" s="29"/>
      <c r="E29" s="28"/>
      <c r="F29" s="114">
        <f t="shared" ref="F29:H29" si="2">F30</f>
        <v>15</v>
      </c>
      <c r="G29" s="114">
        <f t="shared" si="2"/>
        <v>2</v>
      </c>
      <c r="H29" s="114">
        <f t="shared" si="2"/>
        <v>2</v>
      </c>
    </row>
    <row r="30" spans="1:8" ht="47.25">
      <c r="A30" s="44" t="s">
        <v>100</v>
      </c>
      <c r="B30" s="28" t="s">
        <v>26</v>
      </c>
      <c r="C30" s="28" t="s">
        <v>98</v>
      </c>
      <c r="D30" s="29"/>
      <c r="E30" s="28"/>
      <c r="F30" s="114">
        <f>F31</f>
        <v>15</v>
      </c>
      <c r="G30" s="114">
        <f>G31</f>
        <v>2</v>
      </c>
      <c r="H30" s="114">
        <f>H31</f>
        <v>2</v>
      </c>
    </row>
    <row r="31" spans="1:8" ht="267.75">
      <c r="A31" s="19" t="s">
        <v>99</v>
      </c>
      <c r="B31" s="16" t="s">
        <v>26</v>
      </c>
      <c r="C31" s="16" t="s">
        <v>98</v>
      </c>
      <c r="D31" s="17" t="s">
        <v>30</v>
      </c>
      <c r="E31" s="16" t="s">
        <v>16</v>
      </c>
      <c r="F31" s="117">
        <f>'прил 3_ 2025,2026,2027'!G23</f>
        <v>15</v>
      </c>
      <c r="G31" s="117">
        <f>'прил 3_ 2025,2026,2027'!H23</f>
        <v>2</v>
      </c>
      <c r="H31" s="117">
        <f>'прил 3_ 2025,2026,2027'!I23</f>
        <v>2</v>
      </c>
    </row>
    <row r="32" spans="1:8" ht="15.75" hidden="1">
      <c r="A32" s="15" t="s">
        <v>66</v>
      </c>
      <c r="B32" s="28" t="s">
        <v>13</v>
      </c>
      <c r="C32" s="28"/>
      <c r="D32" s="29"/>
      <c r="E32" s="43"/>
      <c r="F32" s="113">
        <f>F33+F35</f>
        <v>0</v>
      </c>
      <c r="G32" s="113">
        <f>G33+G36</f>
        <v>0</v>
      </c>
      <c r="H32" s="113">
        <f>H33+H36</f>
        <v>0</v>
      </c>
    </row>
    <row r="33" spans="1:8" ht="15.75" hidden="1">
      <c r="A33" s="42" t="s">
        <v>67</v>
      </c>
      <c r="B33" s="28" t="s">
        <v>13</v>
      </c>
      <c r="C33" s="28" t="s">
        <v>29</v>
      </c>
      <c r="D33" s="29"/>
      <c r="E33" s="43"/>
      <c r="F33" s="113">
        <f>F34</f>
        <v>0</v>
      </c>
      <c r="G33" s="113">
        <f>G34</f>
        <v>0</v>
      </c>
      <c r="H33" s="113">
        <f>H34</f>
        <v>0</v>
      </c>
    </row>
    <row r="34" spans="1:8" ht="204.75" hidden="1">
      <c r="A34" s="26" t="s">
        <v>31</v>
      </c>
      <c r="B34" s="16" t="s">
        <v>13</v>
      </c>
      <c r="C34" s="16" t="s">
        <v>29</v>
      </c>
      <c r="D34" s="17" t="s">
        <v>32</v>
      </c>
      <c r="E34" s="16" t="s">
        <v>16</v>
      </c>
      <c r="F34" s="115">
        <f>'прил 3_ 2025,2026,2027'!G24</f>
        <v>0</v>
      </c>
      <c r="G34" s="115">
        <f>'прил 3_ 2025,2026,2027'!H24</f>
        <v>0</v>
      </c>
      <c r="H34" s="115">
        <f>'прил 3_ 2025,2026,2027'!I24</f>
        <v>0</v>
      </c>
    </row>
    <row r="35" spans="1:8" ht="31.5" hidden="1">
      <c r="A35" s="42" t="s">
        <v>90</v>
      </c>
      <c r="B35" s="28" t="s">
        <v>13</v>
      </c>
      <c r="C35" s="28" t="s">
        <v>87</v>
      </c>
      <c r="D35" s="29"/>
      <c r="E35" s="43"/>
      <c r="F35" s="113">
        <f>F36</f>
        <v>0</v>
      </c>
      <c r="G35" s="113">
        <f>G36</f>
        <v>0</v>
      </c>
      <c r="H35" s="113">
        <f>H36</f>
        <v>0</v>
      </c>
    </row>
    <row r="36" spans="1:8" ht="204.75" hidden="1">
      <c r="A36" s="26" t="s">
        <v>122</v>
      </c>
      <c r="B36" s="16" t="s">
        <v>13</v>
      </c>
      <c r="C36" s="16" t="s">
        <v>87</v>
      </c>
      <c r="D36" s="17" t="s">
        <v>88</v>
      </c>
      <c r="E36" s="16" t="s">
        <v>16</v>
      </c>
      <c r="F36" s="115">
        <f>'прил 3_ 2025,2026,2027'!G25</f>
        <v>0</v>
      </c>
      <c r="G36" s="115">
        <f>'прил 3_ 2025,2026,2027'!H25</f>
        <v>0</v>
      </c>
      <c r="H36" s="115">
        <f>'прил 3_ 2025,2026,2027'!I25</f>
        <v>0</v>
      </c>
    </row>
    <row r="37" spans="1:8" ht="15.75">
      <c r="A37" s="27" t="s">
        <v>66</v>
      </c>
      <c r="B37" s="28" t="s">
        <v>13</v>
      </c>
      <c r="C37" s="16"/>
      <c r="D37" s="17"/>
      <c r="E37" s="41"/>
      <c r="F37" s="113">
        <f>F38</f>
        <v>811.3</v>
      </c>
      <c r="G37" s="115"/>
      <c r="H37" s="115"/>
    </row>
    <row r="38" spans="1:8" ht="15.75">
      <c r="A38" s="27" t="s">
        <v>67</v>
      </c>
      <c r="B38" s="28" t="s">
        <v>13</v>
      </c>
      <c r="C38" s="28" t="s">
        <v>29</v>
      </c>
      <c r="D38" s="17"/>
      <c r="E38" s="41"/>
      <c r="F38" s="113">
        <f>F39</f>
        <v>811.3</v>
      </c>
      <c r="G38" s="115"/>
      <c r="H38" s="115"/>
    </row>
    <row r="39" spans="1:8" ht="204.75">
      <c r="A39" s="26" t="s">
        <v>31</v>
      </c>
      <c r="B39" s="16" t="s">
        <v>13</v>
      </c>
      <c r="C39" s="16" t="s">
        <v>29</v>
      </c>
      <c r="D39" s="17" t="s">
        <v>156</v>
      </c>
      <c r="E39" s="41" t="s">
        <v>16</v>
      </c>
      <c r="F39" s="116">
        <f>'прил 3_ 2025,2026,2027'!G20</f>
        <v>811.3</v>
      </c>
      <c r="G39" s="115">
        <v>0</v>
      </c>
      <c r="H39" s="115">
        <v>0</v>
      </c>
    </row>
    <row r="40" spans="1:8" ht="15.75">
      <c r="A40" s="27" t="s">
        <v>68</v>
      </c>
      <c r="B40" s="28" t="s">
        <v>34</v>
      </c>
      <c r="C40" s="28"/>
      <c r="D40" s="29"/>
      <c r="E40" s="43"/>
      <c r="F40" s="113">
        <f>F41</f>
        <v>475.5</v>
      </c>
      <c r="G40" s="113">
        <f>G41</f>
        <v>34.1</v>
      </c>
      <c r="H40" s="113">
        <f>H41</f>
        <v>34.1</v>
      </c>
    </row>
    <row r="41" spans="1:8" ht="15.75">
      <c r="A41" s="27" t="s">
        <v>69</v>
      </c>
      <c r="B41" s="28" t="s">
        <v>34</v>
      </c>
      <c r="C41" s="28" t="s">
        <v>26</v>
      </c>
      <c r="D41" s="29"/>
      <c r="E41" s="43"/>
      <c r="F41" s="113">
        <f>SUM(F42:F51)</f>
        <v>475.5</v>
      </c>
      <c r="G41" s="113">
        <f>SUM(G42:G51)</f>
        <v>34.1</v>
      </c>
      <c r="H41" s="113">
        <f>SUM(H42:H51)</f>
        <v>34.1</v>
      </c>
    </row>
    <row r="42" spans="1:8" ht="157.5">
      <c r="A42" s="26" t="s">
        <v>33</v>
      </c>
      <c r="B42" s="16" t="s">
        <v>34</v>
      </c>
      <c r="C42" s="16" t="s">
        <v>26</v>
      </c>
      <c r="D42" s="17" t="s">
        <v>35</v>
      </c>
      <c r="E42" s="16" t="s">
        <v>16</v>
      </c>
      <c r="F42" s="115">
        <f>'прил 3_ 2025,2026,2027'!G27</f>
        <v>125</v>
      </c>
      <c r="G42" s="115">
        <f>'прил 3_ 2025,2026,2027'!H27</f>
        <v>31</v>
      </c>
      <c r="H42" s="115">
        <f>'прил 3_ 2025,2026,2027'!I27</f>
        <v>31</v>
      </c>
    </row>
    <row r="43" spans="1:8" ht="173.25">
      <c r="A43" s="19" t="s">
        <v>36</v>
      </c>
      <c r="B43" s="16" t="s">
        <v>34</v>
      </c>
      <c r="C43" s="16" t="s">
        <v>26</v>
      </c>
      <c r="D43" s="17" t="s">
        <v>37</v>
      </c>
      <c r="E43" s="16" t="s">
        <v>16</v>
      </c>
      <c r="F43" s="115">
        <f>'прил 3_ 2025,2026,2027'!G28</f>
        <v>1</v>
      </c>
      <c r="G43" s="115">
        <f>'прил 3_ 2025,2026,2027'!H28</f>
        <v>0.5</v>
      </c>
      <c r="H43" s="115">
        <f>'прил 3_ 2025,2026,2027'!I28</f>
        <v>0.5</v>
      </c>
    </row>
    <row r="44" spans="1:8" ht="157.5">
      <c r="A44" s="19" t="s">
        <v>38</v>
      </c>
      <c r="B44" s="16" t="s">
        <v>34</v>
      </c>
      <c r="C44" s="16" t="s">
        <v>26</v>
      </c>
      <c r="D44" s="16" t="s">
        <v>39</v>
      </c>
      <c r="E44" s="16" t="s">
        <v>16</v>
      </c>
      <c r="F44" s="115">
        <f>'прил 3_ 2025,2026,2027'!G29</f>
        <v>0</v>
      </c>
      <c r="G44" s="115">
        <f>'прил 3_ 2025,2026,2027'!H29</f>
        <v>0</v>
      </c>
      <c r="H44" s="115">
        <f>'прил 3_ 2025,2026,2027'!I29</f>
        <v>0</v>
      </c>
    </row>
    <row r="45" spans="1:8" ht="157.5" hidden="1">
      <c r="A45" s="19" t="s">
        <v>38</v>
      </c>
      <c r="B45" s="16" t="s">
        <v>34</v>
      </c>
      <c r="C45" s="16" t="s">
        <v>26</v>
      </c>
      <c r="D45" s="16" t="s">
        <v>39</v>
      </c>
      <c r="E45" s="16" t="s">
        <v>18</v>
      </c>
      <c r="F45" s="115">
        <f>'прил 3_ 2025,2026,2027'!G30</f>
        <v>0</v>
      </c>
      <c r="G45" s="115">
        <f>'прил 3_ 2025,2026,2027'!H30</f>
        <v>0</v>
      </c>
      <c r="H45" s="115">
        <f>'прил 3_ 2025,2026,2027'!I30</f>
        <v>0</v>
      </c>
    </row>
    <row r="46" spans="1:8" ht="157.5" hidden="1">
      <c r="A46" s="19" t="s">
        <v>40</v>
      </c>
      <c r="B46" s="16" t="s">
        <v>34</v>
      </c>
      <c r="C46" s="16" t="s">
        <v>26</v>
      </c>
      <c r="D46" s="17" t="s">
        <v>41</v>
      </c>
      <c r="E46" s="16" t="s">
        <v>16</v>
      </c>
      <c r="F46" s="115">
        <f>'прил 3_ 2025,2026,2027'!G31</f>
        <v>0</v>
      </c>
      <c r="G46" s="115">
        <f>'прил 3_ 2025,2026,2027'!H31</f>
        <v>0</v>
      </c>
      <c r="H46" s="115">
        <f>'прил 3_ 2025,2026,2027'!I31</f>
        <v>0</v>
      </c>
    </row>
    <row r="47" spans="1:8" ht="157.5">
      <c r="A47" s="19" t="s">
        <v>42</v>
      </c>
      <c r="B47" s="16" t="s">
        <v>34</v>
      </c>
      <c r="C47" s="16" t="s">
        <v>26</v>
      </c>
      <c r="D47" s="17" t="s">
        <v>43</v>
      </c>
      <c r="E47" s="16" t="s">
        <v>16</v>
      </c>
      <c r="F47" s="115">
        <f>'прил 3_ 2025,2026,2027'!G32</f>
        <v>215</v>
      </c>
      <c r="G47" s="115">
        <f>'прил 3_ 2025,2026,2027'!H32</f>
        <v>0.5</v>
      </c>
      <c r="H47" s="115">
        <f>'прил 3_ 2025,2026,2027'!I32</f>
        <v>0.5</v>
      </c>
    </row>
    <row r="48" spans="1:8" ht="173.25">
      <c r="A48" s="26" t="s">
        <v>95</v>
      </c>
      <c r="B48" s="16" t="s">
        <v>34</v>
      </c>
      <c r="C48" s="16" t="s">
        <v>26</v>
      </c>
      <c r="D48" s="17" t="s">
        <v>96</v>
      </c>
      <c r="E48" s="16" t="s">
        <v>16</v>
      </c>
      <c r="F48" s="115">
        <f>'прил 3_ 2025,2026,2027'!G33</f>
        <v>1</v>
      </c>
      <c r="G48" s="115">
        <f>'прил 3_ 2025,2026,2027'!H33</f>
        <v>0.5</v>
      </c>
      <c r="H48" s="115">
        <f>'прил 3_ 2025,2026,2027'!I33</f>
        <v>0.5</v>
      </c>
    </row>
    <row r="49" spans="1:8" ht="204.75">
      <c r="A49" s="26" t="s">
        <v>89</v>
      </c>
      <c r="B49" s="16" t="s">
        <v>34</v>
      </c>
      <c r="C49" s="16" t="s">
        <v>26</v>
      </c>
      <c r="D49" s="17" t="s">
        <v>121</v>
      </c>
      <c r="E49" s="16" t="s">
        <v>16</v>
      </c>
      <c r="F49" s="115">
        <f>'прил 3_ 2025,2026,2027'!G26</f>
        <v>132</v>
      </c>
      <c r="G49" s="115">
        <f>'прил 3_ 2025,2026,2027'!H26</f>
        <v>0.5</v>
      </c>
      <c r="H49" s="115">
        <f>'прил 3_ 2025,2026,2027'!I26</f>
        <v>0.5</v>
      </c>
    </row>
    <row r="50" spans="1:8" ht="189">
      <c r="A50" s="26" t="s">
        <v>108</v>
      </c>
      <c r="B50" s="16" t="s">
        <v>34</v>
      </c>
      <c r="C50" s="16" t="s">
        <v>26</v>
      </c>
      <c r="D50" s="17" t="s">
        <v>107</v>
      </c>
      <c r="E50" s="16" t="s">
        <v>16</v>
      </c>
      <c r="F50" s="115">
        <f>'прил 3_ 2025,2026,2027'!G34</f>
        <v>0</v>
      </c>
      <c r="G50" s="115">
        <f>'прил 3_ 2025,2026,2027'!H34</f>
        <v>0</v>
      </c>
      <c r="H50" s="115">
        <f>'прил 3_ 2025,2026,2027'!I34</f>
        <v>0</v>
      </c>
    </row>
    <row r="51" spans="1:8" ht="220.5">
      <c r="A51" s="26" t="s">
        <v>93</v>
      </c>
      <c r="B51" s="16" t="s">
        <v>34</v>
      </c>
      <c r="C51" s="16" t="s">
        <v>26</v>
      </c>
      <c r="D51" s="17" t="s">
        <v>94</v>
      </c>
      <c r="E51" s="16" t="s">
        <v>16</v>
      </c>
      <c r="F51" s="115">
        <f>'прил 3_ 2025,2026,2027'!G35</f>
        <v>1.5</v>
      </c>
      <c r="G51" s="115">
        <f>'прил 3_ 2025,2026,2027'!H35</f>
        <v>1.1000000000000001</v>
      </c>
      <c r="H51" s="115">
        <f>'прил 3_ 2025,2026,2027'!I35</f>
        <v>1.1000000000000001</v>
      </c>
    </row>
    <row r="52" spans="1:8" ht="29.25" customHeight="1">
      <c r="A52" s="27" t="s">
        <v>70</v>
      </c>
      <c r="B52" s="28" t="s">
        <v>52</v>
      </c>
      <c r="C52" s="28"/>
      <c r="D52" s="29"/>
      <c r="E52" s="43"/>
      <c r="F52" s="113">
        <f>F53</f>
        <v>2459.5</v>
      </c>
      <c r="G52" s="113">
        <f>G53</f>
        <v>721.5</v>
      </c>
      <c r="H52" s="113">
        <f>H53</f>
        <v>675.4</v>
      </c>
    </row>
    <row r="53" spans="1:8" ht="22.5" customHeight="1">
      <c r="A53" s="27" t="s">
        <v>71</v>
      </c>
      <c r="B53" s="28" t="s">
        <v>52</v>
      </c>
      <c r="C53" s="28" t="s">
        <v>8</v>
      </c>
      <c r="D53" s="29"/>
      <c r="E53" s="43"/>
      <c r="F53" s="113">
        <f>SUM(F54:F58)</f>
        <v>2459.5</v>
      </c>
      <c r="G53" s="113">
        <f>SUM(G54:G58)</f>
        <v>721.5</v>
      </c>
      <c r="H53" s="113">
        <f>SUM(H54:H58)</f>
        <v>675.4</v>
      </c>
    </row>
    <row r="54" spans="1:8" ht="212.25" customHeight="1">
      <c r="A54" s="22" t="s">
        <v>139</v>
      </c>
      <c r="B54" s="16" t="s">
        <v>52</v>
      </c>
      <c r="C54" s="16" t="s">
        <v>8</v>
      </c>
      <c r="D54" s="16" t="s">
        <v>53</v>
      </c>
      <c r="E54" s="16" t="s">
        <v>23</v>
      </c>
      <c r="F54" s="115">
        <f>'прил 3_ 2025,2026,2027'!G36</f>
        <v>2459.5</v>
      </c>
      <c r="G54" s="115">
        <f>'прил 3_ 2025,2026,2027'!H36</f>
        <v>721.5</v>
      </c>
      <c r="H54" s="115">
        <f>'прил 3_ 2025,2026,2027'!I36</f>
        <v>675.4</v>
      </c>
    </row>
    <row r="55" spans="1:8" ht="45" hidden="1" customHeight="1">
      <c r="A55" s="22" t="s">
        <v>54</v>
      </c>
      <c r="B55" s="16" t="s">
        <v>52</v>
      </c>
      <c r="C55" s="16" t="s">
        <v>8</v>
      </c>
      <c r="D55" s="16" t="s">
        <v>53</v>
      </c>
      <c r="E55" s="16" t="s">
        <v>16</v>
      </c>
      <c r="F55" s="115">
        <f>'прил 3_ 2025,2026,2027'!G42</f>
        <v>0</v>
      </c>
      <c r="G55" s="115">
        <f>'прил 3_ 2025,2026,2027'!H42</f>
        <v>0</v>
      </c>
      <c r="H55" s="115">
        <f>'прил 3_ 2025,2026,2027'!I42</f>
        <v>0</v>
      </c>
    </row>
    <row r="56" spans="1:8" ht="28.5" hidden="1" customHeight="1">
      <c r="A56" s="22" t="s">
        <v>120</v>
      </c>
      <c r="B56" s="16" t="s">
        <v>52</v>
      </c>
      <c r="C56" s="16" t="s">
        <v>8</v>
      </c>
      <c r="D56" s="16" t="s">
        <v>116</v>
      </c>
      <c r="E56" s="16" t="s">
        <v>16</v>
      </c>
      <c r="F56" s="115">
        <f>'прил 3_ 2025,2026,2027'!G43</f>
        <v>0</v>
      </c>
      <c r="G56" s="115">
        <f>'прил 3_ 2025,2026,2027'!H43</f>
        <v>0</v>
      </c>
      <c r="H56" s="115">
        <f>'прил 3_ 2025,2026,2027'!I43</f>
        <v>0</v>
      </c>
    </row>
    <row r="57" spans="1:8" ht="34.5" hidden="1" customHeight="1">
      <c r="A57" s="22" t="s">
        <v>118</v>
      </c>
      <c r="B57" s="16" t="s">
        <v>52</v>
      </c>
      <c r="C57" s="16" t="s">
        <v>8</v>
      </c>
      <c r="D57" s="16" t="s">
        <v>117</v>
      </c>
      <c r="E57" s="16" t="s">
        <v>16</v>
      </c>
      <c r="F57" s="115">
        <f>'прил 3_ 2025,2026,2027'!G44</f>
        <v>0</v>
      </c>
      <c r="G57" s="115">
        <f>'прил 3_ 2025,2026,2027'!H44</f>
        <v>0</v>
      </c>
      <c r="H57" s="115">
        <f>'прил 3_ 2025,2026,2027'!I44</f>
        <v>0</v>
      </c>
    </row>
    <row r="58" spans="1:8" ht="27.75" hidden="1" customHeight="1">
      <c r="A58" s="22" t="s">
        <v>55</v>
      </c>
      <c r="B58" s="16" t="s">
        <v>52</v>
      </c>
      <c r="C58" s="16" t="s">
        <v>8</v>
      </c>
      <c r="D58" s="16" t="s">
        <v>53</v>
      </c>
      <c r="E58" s="16" t="s">
        <v>18</v>
      </c>
      <c r="F58" s="115">
        <f>'прил 3_ 2025,2026,2027'!G45</f>
        <v>0</v>
      </c>
      <c r="G58" s="115">
        <f>'прил 3_ 2025,2026,2027'!H45</f>
        <v>0</v>
      </c>
      <c r="H58" s="115">
        <f>'прил 3_ 2025,2026,2027'!I45</f>
        <v>0</v>
      </c>
    </row>
    <row r="59" spans="1:8" ht="15.75">
      <c r="A59" s="15" t="s">
        <v>72</v>
      </c>
      <c r="B59" s="28" t="s">
        <v>45</v>
      </c>
      <c r="C59" s="28"/>
      <c r="D59" s="29"/>
      <c r="E59" s="43"/>
      <c r="F59" s="113">
        <f>F60+F62</f>
        <v>209.5</v>
      </c>
      <c r="G59" s="113">
        <f>G60+G62</f>
        <v>65</v>
      </c>
      <c r="H59" s="113">
        <f>H60+H62</f>
        <v>65</v>
      </c>
    </row>
    <row r="60" spans="1:8" ht="15.75">
      <c r="A60" s="45" t="s">
        <v>73</v>
      </c>
      <c r="B60" s="28" t="s">
        <v>45</v>
      </c>
      <c r="C60" s="28" t="s">
        <v>8</v>
      </c>
      <c r="D60" s="29"/>
      <c r="E60" s="43"/>
      <c r="F60" s="113">
        <f>F61</f>
        <v>209.5</v>
      </c>
      <c r="G60" s="113">
        <f>G61</f>
        <v>65</v>
      </c>
      <c r="H60" s="113">
        <f>H61</f>
        <v>65</v>
      </c>
    </row>
    <row r="61" spans="1:8" ht="184.5" customHeight="1">
      <c r="A61" s="160" t="s">
        <v>44</v>
      </c>
      <c r="B61" s="16" t="s">
        <v>45</v>
      </c>
      <c r="C61" s="16" t="s">
        <v>8</v>
      </c>
      <c r="D61" s="17" t="s">
        <v>46</v>
      </c>
      <c r="E61" s="16" t="s">
        <v>47</v>
      </c>
      <c r="F61" s="115">
        <f>'прил 3_ 2025,2026,2027'!G37</f>
        <v>209.5</v>
      </c>
      <c r="G61" s="115">
        <f>'прил 3_ 2025,2026,2027'!H37</f>
        <v>65</v>
      </c>
      <c r="H61" s="115">
        <f>'прил 3_ 2025,2026,2027'!I37</f>
        <v>65</v>
      </c>
    </row>
    <row r="62" spans="1:8" ht="15.75" hidden="1">
      <c r="A62" s="46" t="s">
        <v>74</v>
      </c>
      <c r="B62" s="28" t="s">
        <v>45</v>
      </c>
      <c r="C62" s="28" t="s">
        <v>26</v>
      </c>
      <c r="D62" s="17"/>
      <c r="E62" s="41"/>
      <c r="F62" s="113">
        <f>F63</f>
        <v>0</v>
      </c>
      <c r="G62" s="113">
        <f t="shared" ref="G62:H62" si="3">G63</f>
        <v>0</v>
      </c>
      <c r="H62" s="113">
        <f t="shared" si="3"/>
        <v>0</v>
      </c>
    </row>
    <row r="63" spans="1:8" ht="236.25" hidden="1">
      <c r="A63" s="26" t="s">
        <v>48</v>
      </c>
      <c r="B63" s="16" t="s">
        <v>45</v>
      </c>
      <c r="C63" s="16" t="s">
        <v>26</v>
      </c>
      <c r="D63" s="17" t="s">
        <v>49</v>
      </c>
      <c r="E63" s="16" t="s">
        <v>47</v>
      </c>
      <c r="F63" s="115">
        <f>'прил 3_ 2025,2026,2027'!G38</f>
        <v>0</v>
      </c>
      <c r="G63" s="115">
        <f>'прил 3_ 2025,2026,2027'!H38</f>
        <v>0</v>
      </c>
      <c r="H63" s="115">
        <f>'прил 3_ 2025,2026,2027'!I38</f>
        <v>0</v>
      </c>
    </row>
    <row r="64" spans="1:8" ht="31.5">
      <c r="A64" s="27" t="s">
        <v>104</v>
      </c>
      <c r="B64" s="28" t="s">
        <v>20</v>
      </c>
      <c r="C64" s="28"/>
      <c r="D64" s="29"/>
      <c r="E64" s="28"/>
      <c r="F64" s="118">
        <f t="shared" ref="F64:H65" si="4">F65</f>
        <v>0.5</v>
      </c>
      <c r="G64" s="113">
        <f t="shared" si="4"/>
        <v>0.5</v>
      </c>
      <c r="H64" s="113">
        <f t="shared" si="4"/>
        <v>0.5</v>
      </c>
    </row>
    <row r="65" spans="1:8" ht="47.25">
      <c r="A65" s="27" t="s">
        <v>105</v>
      </c>
      <c r="B65" s="28" t="s">
        <v>20</v>
      </c>
      <c r="C65" s="28" t="s">
        <v>8</v>
      </c>
      <c r="D65" s="29"/>
      <c r="E65" s="28"/>
      <c r="F65" s="119">
        <f t="shared" si="4"/>
        <v>0.5</v>
      </c>
      <c r="G65" s="113">
        <f t="shared" si="4"/>
        <v>0.5</v>
      </c>
      <c r="H65" s="113">
        <f t="shared" si="4"/>
        <v>0.5</v>
      </c>
    </row>
    <row r="66" spans="1:8" ht="77.25">
      <c r="A66" s="161" t="s">
        <v>101</v>
      </c>
      <c r="B66" s="16" t="s">
        <v>20</v>
      </c>
      <c r="C66" s="16" t="s">
        <v>8</v>
      </c>
      <c r="D66" s="17" t="s">
        <v>106</v>
      </c>
      <c r="E66" s="16" t="s">
        <v>103</v>
      </c>
      <c r="F66" s="119">
        <f>'прил 3_ 2025,2026,2027'!G39</f>
        <v>0.5</v>
      </c>
      <c r="G66" s="115">
        <f>'прил 3_ 2025,2026,2027'!H39</f>
        <v>0.5</v>
      </c>
      <c r="H66" s="115">
        <f>'прил 3_ 2025,2026,2027'!I39</f>
        <v>0.5</v>
      </c>
    </row>
    <row r="67" spans="1:8" ht="16.5">
      <c r="A67" s="30"/>
      <c r="B67" s="32"/>
      <c r="C67" s="32"/>
      <c r="D67" s="33"/>
      <c r="E67" s="32"/>
      <c r="F67" s="34"/>
      <c r="G67" s="34"/>
      <c r="H67" s="34"/>
    </row>
    <row r="68" spans="1:8" ht="16.5">
      <c r="A68" s="30" t="s">
        <v>56</v>
      </c>
      <c r="B68" s="32"/>
      <c r="C68" s="32"/>
      <c r="D68" s="33"/>
      <c r="E68" s="32"/>
      <c r="F68" s="34"/>
      <c r="G68" s="34"/>
      <c r="H68" s="34"/>
    </row>
    <row r="69" spans="1:8" ht="49.5">
      <c r="A69" s="139" t="s">
        <v>138</v>
      </c>
      <c r="B69" s="32"/>
      <c r="C69" s="182" t="s">
        <v>57</v>
      </c>
      <c r="D69" s="182"/>
      <c r="E69" s="182"/>
      <c r="F69" s="182"/>
      <c r="G69" s="182"/>
      <c r="H69" s="81"/>
    </row>
    <row r="70" spans="1:8" ht="16.5">
      <c r="F70" s="37"/>
    </row>
    <row r="71" spans="1:8" ht="16.5">
      <c r="F71" s="37"/>
    </row>
    <row r="72" spans="1:8" ht="16.5">
      <c r="F72" s="37"/>
    </row>
    <row r="73" spans="1:8">
      <c r="F73" s="38"/>
    </row>
    <row r="74" spans="1:8">
      <c r="F74" s="38"/>
    </row>
    <row r="75" spans="1:8">
      <c r="F75" s="38"/>
    </row>
    <row r="76" spans="1:8">
      <c r="F76" s="38"/>
    </row>
    <row r="77" spans="1:8">
      <c r="F77" s="38"/>
    </row>
    <row r="78" spans="1:8">
      <c r="F78" s="38"/>
    </row>
    <row r="79" spans="1:8">
      <c r="F79" s="38"/>
    </row>
    <row r="80" spans="1:8">
      <c r="F80" s="38"/>
    </row>
    <row r="81" spans="6:6">
      <c r="F81" s="38"/>
    </row>
    <row r="82" spans="6:6">
      <c r="F82" s="38"/>
    </row>
    <row r="83" spans="6:6">
      <c r="F83" s="38"/>
    </row>
    <row r="84" spans="6:6">
      <c r="F84" s="38"/>
    </row>
    <row r="85" spans="6:6">
      <c r="F85" s="39"/>
    </row>
    <row r="86" spans="6:6">
      <c r="F86" s="39"/>
    </row>
    <row r="87" spans="6:6">
      <c r="F87" s="39"/>
    </row>
    <row r="88" spans="6:6">
      <c r="F88" s="39"/>
    </row>
    <row r="89" spans="6:6">
      <c r="F89" s="39"/>
    </row>
    <row r="90" spans="6:6">
      <c r="F90" s="39"/>
    </row>
    <row r="91" spans="6:6">
      <c r="F91" s="39"/>
    </row>
    <row r="92" spans="6:6">
      <c r="F92" s="39"/>
    </row>
    <row r="93" spans="6:6">
      <c r="F93" s="39"/>
    </row>
    <row r="94" spans="6:6">
      <c r="F94" s="39"/>
    </row>
    <row r="95" spans="6:6">
      <c r="F95" s="39"/>
    </row>
    <row r="96" spans="6:6">
      <c r="F96" s="39"/>
    </row>
    <row r="97" spans="6:6">
      <c r="F97" s="39"/>
    </row>
    <row r="98" spans="6:6">
      <c r="F98" s="39"/>
    </row>
    <row r="99" spans="6:6">
      <c r="F99" s="39"/>
    </row>
    <row r="100" spans="6:6">
      <c r="F100" s="39"/>
    </row>
    <row r="101" spans="6:6">
      <c r="F101" s="39"/>
    </row>
    <row r="102" spans="6:6">
      <c r="F102" s="39"/>
    </row>
    <row r="103" spans="6:6">
      <c r="F103" s="39"/>
    </row>
    <row r="104" spans="6:6">
      <c r="F104" s="39"/>
    </row>
    <row r="105" spans="6:6">
      <c r="F105" s="39"/>
    </row>
    <row r="106" spans="6:6">
      <c r="F106" s="39"/>
    </row>
    <row r="107" spans="6:6">
      <c r="F107" s="39"/>
    </row>
    <row r="108" spans="6:6">
      <c r="F108" s="39"/>
    </row>
    <row r="109" spans="6:6">
      <c r="F109" s="39"/>
    </row>
    <row r="110" spans="6:6">
      <c r="F110" s="39"/>
    </row>
    <row r="111" spans="6:6">
      <c r="F111" s="39"/>
    </row>
    <row r="112" spans="6:6">
      <c r="F112" s="39"/>
    </row>
    <row r="113" spans="6:6">
      <c r="F113" s="39"/>
    </row>
    <row r="114" spans="6:6">
      <c r="F114" s="39"/>
    </row>
    <row r="115" spans="6:6">
      <c r="F115" s="39"/>
    </row>
    <row r="116" spans="6:6">
      <c r="F116" s="39"/>
    </row>
    <row r="117" spans="6:6">
      <c r="F117" s="39"/>
    </row>
    <row r="118" spans="6:6">
      <c r="F118" s="39"/>
    </row>
    <row r="119" spans="6:6">
      <c r="F119" s="39"/>
    </row>
    <row r="120" spans="6:6">
      <c r="F120" s="39"/>
    </row>
    <row r="121" spans="6:6">
      <c r="F121" s="39"/>
    </row>
    <row r="122" spans="6:6">
      <c r="F122" s="39"/>
    </row>
    <row r="123" spans="6:6">
      <c r="F123" s="39"/>
    </row>
    <row r="124" spans="6:6">
      <c r="F124" s="39"/>
    </row>
    <row r="125" spans="6:6">
      <c r="F125" s="39"/>
    </row>
    <row r="126" spans="6:6">
      <c r="F126" s="39"/>
    </row>
    <row r="127" spans="6:6">
      <c r="F127" s="39"/>
    </row>
    <row r="128" spans="6:6">
      <c r="F128" s="39"/>
    </row>
    <row r="129" spans="6:6">
      <c r="F129" s="39"/>
    </row>
    <row r="130" spans="6:6">
      <c r="F130" s="39"/>
    </row>
    <row r="131" spans="6:6">
      <c r="F131" s="39"/>
    </row>
    <row r="132" spans="6:6">
      <c r="F132" s="39"/>
    </row>
    <row r="133" spans="6:6">
      <c r="F133" s="39"/>
    </row>
    <row r="134" spans="6:6">
      <c r="F134" s="39"/>
    </row>
    <row r="135" spans="6:6">
      <c r="F135" s="39"/>
    </row>
    <row r="136" spans="6:6">
      <c r="F136" s="39"/>
    </row>
    <row r="137" spans="6:6">
      <c r="F137" s="39"/>
    </row>
    <row r="138" spans="6:6">
      <c r="F138" s="39"/>
    </row>
    <row r="139" spans="6:6">
      <c r="F139" s="39"/>
    </row>
    <row r="140" spans="6:6">
      <c r="F140" s="39"/>
    </row>
    <row r="141" spans="6:6">
      <c r="F141" s="39"/>
    </row>
    <row r="142" spans="6:6">
      <c r="F142" s="39"/>
    </row>
    <row r="143" spans="6:6">
      <c r="F143" s="39"/>
    </row>
    <row r="144" spans="6:6">
      <c r="F144" s="39"/>
    </row>
    <row r="145" spans="6:6">
      <c r="F145" s="39"/>
    </row>
    <row r="146" spans="6:6">
      <c r="F146" s="39"/>
    </row>
    <row r="147" spans="6:6">
      <c r="F147" s="39"/>
    </row>
    <row r="148" spans="6:6">
      <c r="F148" s="39"/>
    </row>
    <row r="149" spans="6:6">
      <c r="F149" s="39"/>
    </row>
    <row r="150" spans="6:6">
      <c r="F150" s="39"/>
    </row>
    <row r="151" spans="6:6">
      <c r="F151" s="39"/>
    </row>
    <row r="152" spans="6:6">
      <c r="F152" s="39"/>
    </row>
    <row r="153" spans="6:6">
      <c r="F153" s="39"/>
    </row>
    <row r="154" spans="6:6">
      <c r="F154" s="39"/>
    </row>
    <row r="155" spans="6:6">
      <c r="F155" s="39"/>
    </row>
    <row r="156" spans="6:6">
      <c r="F156" s="39"/>
    </row>
    <row r="157" spans="6:6">
      <c r="F157" s="39"/>
    </row>
    <row r="158" spans="6:6">
      <c r="F158" s="39"/>
    </row>
    <row r="159" spans="6:6">
      <c r="F159" s="39"/>
    </row>
    <row r="160" spans="6:6">
      <c r="F160" s="39"/>
    </row>
    <row r="161" spans="6:6">
      <c r="F161" s="39"/>
    </row>
    <row r="162" spans="6:6">
      <c r="F162" s="39"/>
    </row>
    <row r="163" spans="6:6">
      <c r="F163" s="39"/>
    </row>
    <row r="164" spans="6:6">
      <c r="F164" s="39"/>
    </row>
    <row r="165" spans="6:6">
      <c r="F165" s="39"/>
    </row>
    <row r="166" spans="6:6">
      <c r="F166" s="39"/>
    </row>
    <row r="167" spans="6:6">
      <c r="F167" s="39"/>
    </row>
    <row r="168" spans="6:6">
      <c r="F168" s="39"/>
    </row>
    <row r="169" spans="6:6">
      <c r="F169" s="39"/>
    </row>
    <row r="170" spans="6:6">
      <c r="F170" s="39"/>
    </row>
    <row r="171" spans="6:6">
      <c r="F171" s="39"/>
    </row>
    <row r="172" spans="6:6">
      <c r="F172" s="39"/>
    </row>
    <row r="173" spans="6:6">
      <c r="F173" s="39"/>
    </row>
    <row r="174" spans="6:6">
      <c r="F174" s="39"/>
    </row>
    <row r="175" spans="6:6">
      <c r="F175" s="39"/>
    </row>
    <row r="176" spans="6:6">
      <c r="F176" s="39"/>
    </row>
    <row r="177" spans="6:6">
      <c r="F177" s="39"/>
    </row>
    <row r="178" spans="6:6">
      <c r="F178" s="39"/>
    </row>
    <row r="179" spans="6:6">
      <c r="F179" s="39"/>
    </row>
    <row r="180" spans="6:6">
      <c r="F180" s="39"/>
    </row>
    <row r="181" spans="6:6">
      <c r="F181" s="39"/>
    </row>
    <row r="182" spans="6:6">
      <c r="F182" s="39"/>
    </row>
    <row r="183" spans="6:6">
      <c r="F183" s="39"/>
    </row>
    <row r="184" spans="6:6">
      <c r="F184" s="39"/>
    </row>
    <row r="185" spans="6:6">
      <c r="F185" s="39"/>
    </row>
    <row r="186" spans="6:6">
      <c r="F186" s="39"/>
    </row>
    <row r="187" spans="6:6">
      <c r="F187" s="39"/>
    </row>
    <row r="188" spans="6:6">
      <c r="F188" s="39"/>
    </row>
    <row r="189" spans="6:6">
      <c r="F189" s="39"/>
    </row>
    <row r="190" spans="6:6">
      <c r="F190" s="39"/>
    </row>
    <row r="191" spans="6:6">
      <c r="F191" s="39"/>
    </row>
    <row r="192" spans="6:6">
      <c r="F192" s="39"/>
    </row>
    <row r="193" spans="6:6">
      <c r="F193" s="39"/>
    </row>
    <row r="194" spans="6:6">
      <c r="F194" s="39"/>
    </row>
    <row r="195" spans="6:6">
      <c r="F195" s="39"/>
    </row>
    <row r="196" spans="6:6">
      <c r="F196" s="39"/>
    </row>
    <row r="197" spans="6:6">
      <c r="F197" s="39"/>
    </row>
  </sheetData>
  <mergeCells count="15">
    <mergeCell ref="C1:E1"/>
    <mergeCell ref="C2:H2"/>
    <mergeCell ref="A5:G5"/>
    <mergeCell ref="A8:A9"/>
    <mergeCell ref="B8:B9"/>
    <mergeCell ref="C4:H4"/>
    <mergeCell ref="C3:E3"/>
    <mergeCell ref="A6:H6"/>
    <mergeCell ref="C69:G69"/>
    <mergeCell ref="H8:H9"/>
    <mergeCell ref="C8:C9"/>
    <mergeCell ref="D8:D9"/>
    <mergeCell ref="E8:E9"/>
    <mergeCell ref="G8:G9"/>
    <mergeCell ref="F8:F9"/>
  </mergeCells>
  <phoneticPr fontId="0" type="noConversion"/>
  <pageMargins left="0.47244094488188981" right="0.35433070866141736" top="0.51181102362204722" bottom="0.43307086614173229" header="0.51181102362204722" footer="0.51181102362204722"/>
  <pageSetup paperSize="9" scale="80" orientation="portrait" horizontalDpi="200" verticalDpi="200" r:id="rId1"/>
  <headerFooter alignWithMargins="0"/>
</worksheet>
</file>

<file path=xl/worksheets/sheet3.xml><?xml version="1.0" encoding="utf-8"?>
<worksheet xmlns="http://schemas.openxmlformats.org/spreadsheetml/2006/main" xmlns:r="http://schemas.openxmlformats.org/officeDocument/2006/relationships">
  <dimension ref="A1:J51"/>
  <sheetViews>
    <sheetView view="pageBreakPreview" topLeftCell="A3" zoomScale="90" zoomScaleSheetLayoutView="90" workbookViewId="0">
      <selection activeCell="A7" sqref="A7:J8"/>
    </sheetView>
  </sheetViews>
  <sheetFormatPr defaultRowHeight="12.75"/>
  <cols>
    <col min="1" max="1" width="3" customWidth="1"/>
    <col min="2" max="2" width="36.5703125" customWidth="1"/>
    <col min="3" max="3" width="15.42578125" customWidth="1"/>
    <col min="4" max="4" width="4.42578125" customWidth="1"/>
    <col min="5" max="5" width="4.28515625" customWidth="1"/>
    <col min="6" max="6" width="4.5703125" customWidth="1"/>
    <col min="7" max="7" width="5.140625" customWidth="1"/>
    <col min="8" max="8" width="9.5703125" style="157" customWidth="1"/>
    <col min="9" max="9" width="9.28515625" style="159" customWidth="1"/>
    <col min="10" max="10" width="9.140625" style="159"/>
  </cols>
  <sheetData>
    <row r="1" spans="1:10" ht="16.5">
      <c r="E1" s="200" t="s">
        <v>129</v>
      </c>
      <c r="F1" s="200"/>
      <c r="G1" s="200"/>
      <c r="H1" s="200"/>
      <c r="I1" s="200"/>
      <c r="J1" s="200"/>
    </row>
    <row r="2" spans="1:10" ht="121.5" customHeight="1">
      <c r="E2" s="201" t="s">
        <v>158</v>
      </c>
      <c r="F2" s="201"/>
      <c r="G2" s="201"/>
      <c r="H2" s="201"/>
      <c r="I2" s="201"/>
      <c r="J2" s="201"/>
    </row>
    <row r="3" spans="1:10" ht="16.5" customHeight="1">
      <c r="A3" s="47"/>
      <c r="B3" s="49"/>
      <c r="C3" s="50"/>
      <c r="D3" s="7"/>
      <c r="E3" s="200" t="s">
        <v>129</v>
      </c>
      <c r="F3" s="200"/>
      <c r="G3" s="200"/>
      <c r="H3" s="200"/>
      <c r="I3" s="200"/>
      <c r="J3" s="200"/>
    </row>
    <row r="4" spans="1:10" ht="106.5" customHeight="1">
      <c r="A4" s="47"/>
      <c r="B4" s="49"/>
      <c r="C4" s="50"/>
      <c r="D4" s="8"/>
      <c r="E4" s="201" t="s">
        <v>155</v>
      </c>
      <c r="F4" s="201"/>
      <c r="G4" s="201"/>
      <c r="H4" s="201"/>
      <c r="I4" s="201"/>
      <c r="J4" s="201"/>
    </row>
    <row r="5" spans="1:10" ht="122.25" customHeight="1">
      <c r="A5" s="192" t="s">
        <v>151</v>
      </c>
      <c r="B5" s="192"/>
      <c r="C5" s="192"/>
      <c r="D5" s="192"/>
      <c r="E5" s="192"/>
      <c r="F5" s="192"/>
      <c r="G5" s="192"/>
      <c r="H5" s="192"/>
      <c r="I5" s="192"/>
      <c r="J5" s="192"/>
    </row>
    <row r="6" spans="1:10" ht="15">
      <c r="A6" s="47"/>
      <c r="B6" s="51"/>
      <c r="C6" s="2"/>
      <c r="D6" s="2"/>
      <c r="E6" s="2"/>
      <c r="F6" s="2"/>
      <c r="G6" s="2"/>
      <c r="H6" s="143"/>
      <c r="I6" s="199" t="s">
        <v>123</v>
      </c>
      <c r="J6" s="199"/>
    </row>
    <row r="7" spans="1:10" ht="17.25" customHeight="1">
      <c r="A7" s="194" t="s">
        <v>75</v>
      </c>
      <c r="B7" s="194" t="s">
        <v>76</v>
      </c>
      <c r="C7" s="195" t="s">
        <v>4</v>
      </c>
      <c r="D7" s="195" t="s">
        <v>2</v>
      </c>
      <c r="E7" s="195" t="s">
        <v>3</v>
      </c>
      <c r="F7" s="195" t="s">
        <v>5</v>
      </c>
      <c r="G7" s="195" t="s">
        <v>1</v>
      </c>
      <c r="H7" s="196" t="s">
        <v>124</v>
      </c>
      <c r="I7" s="197"/>
      <c r="J7" s="198"/>
    </row>
    <row r="8" spans="1:10" ht="29.25" customHeight="1">
      <c r="A8" s="194"/>
      <c r="B8" s="194"/>
      <c r="C8" s="195"/>
      <c r="D8" s="195"/>
      <c r="E8" s="195"/>
      <c r="F8" s="195"/>
      <c r="G8" s="195"/>
      <c r="H8" s="144" t="s">
        <v>127</v>
      </c>
      <c r="I8" s="145" t="s">
        <v>140</v>
      </c>
      <c r="J8" s="146" t="s">
        <v>149</v>
      </c>
    </row>
    <row r="9" spans="1:10" ht="57">
      <c r="A9" s="52">
        <v>1</v>
      </c>
      <c r="B9" s="166" t="s">
        <v>109</v>
      </c>
      <c r="C9" s="66" t="s">
        <v>77</v>
      </c>
      <c r="D9" s="83"/>
      <c r="E9" s="83"/>
      <c r="F9" s="83"/>
      <c r="G9" s="84"/>
      <c r="H9" s="147">
        <f>H11+H24+H30+H46</f>
        <v>9651.7000000000007</v>
      </c>
      <c r="I9" s="147">
        <f t="shared" ref="I9:J9" si="0">I11+I24+I30+I46</f>
        <v>2727.7000000000003</v>
      </c>
      <c r="J9" s="147">
        <f t="shared" si="0"/>
        <v>2736.0999999999995</v>
      </c>
    </row>
    <row r="10" spans="1:10" ht="15.75">
      <c r="A10" s="53"/>
      <c r="B10" s="162" t="s">
        <v>78</v>
      </c>
      <c r="C10" s="83"/>
      <c r="D10" s="83"/>
      <c r="E10" s="83"/>
      <c r="F10" s="83"/>
      <c r="G10" s="84"/>
      <c r="H10" s="148"/>
      <c r="I10" s="148"/>
      <c r="J10" s="149"/>
    </row>
    <row r="11" spans="1:10" ht="42.75">
      <c r="A11" s="54">
        <v>1.1000000000000001</v>
      </c>
      <c r="B11" s="166" t="s">
        <v>79</v>
      </c>
      <c r="C11" s="66" t="s">
        <v>80</v>
      </c>
      <c r="D11" s="83"/>
      <c r="E11" s="83"/>
      <c r="F11" s="83"/>
      <c r="G11" s="84"/>
      <c r="H11" s="147">
        <f>SUM(H13:H23)+H12</f>
        <v>1285.3</v>
      </c>
      <c r="I11" s="147">
        <f>SUM(I13:I23)</f>
        <v>33</v>
      </c>
      <c r="J11" s="150">
        <f>SUM(J13:J23)</f>
        <v>33</v>
      </c>
    </row>
    <row r="12" spans="1:10" ht="225">
      <c r="A12" s="53"/>
      <c r="B12" s="168" t="s">
        <v>31</v>
      </c>
      <c r="C12" s="83" t="s">
        <v>156</v>
      </c>
      <c r="D12" s="83" t="s">
        <v>13</v>
      </c>
      <c r="E12" s="83" t="s">
        <v>29</v>
      </c>
      <c r="F12" s="83" t="s">
        <v>16</v>
      </c>
      <c r="G12" s="84" t="s">
        <v>81</v>
      </c>
      <c r="H12" s="151">
        <f>'прил 3_ 2025,2026,2027'!G20</f>
        <v>811.3</v>
      </c>
      <c r="I12" s="148">
        <v>0</v>
      </c>
      <c r="J12" s="149">
        <v>0</v>
      </c>
    </row>
    <row r="13" spans="1:10" ht="119.25" customHeight="1">
      <c r="A13" s="53"/>
      <c r="B13" s="164" t="s">
        <v>33</v>
      </c>
      <c r="C13" s="70" t="s">
        <v>35</v>
      </c>
      <c r="D13" s="69" t="s">
        <v>34</v>
      </c>
      <c r="E13" s="69" t="s">
        <v>26</v>
      </c>
      <c r="F13" s="69" t="s">
        <v>16</v>
      </c>
      <c r="G13" s="69" t="s">
        <v>81</v>
      </c>
      <c r="H13" s="151">
        <f>'прил 3_ 2025,2026,2027'!G27</f>
        <v>125</v>
      </c>
      <c r="I13" s="151">
        <f>'прилож 4_ 2025,2026, 2027'!G42</f>
        <v>31</v>
      </c>
      <c r="J13" s="152">
        <f>'прилож 4_ 2025,2026, 2027'!H42</f>
        <v>31</v>
      </c>
    </row>
    <row r="14" spans="1:10" ht="117" customHeight="1">
      <c r="A14" s="53"/>
      <c r="B14" s="162" t="s">
        <v>36</v>
      </c>
      <c r="C14" s="70" t="s">
        <v>37</v>
      </c>
      <c r="D14" s="69" t="s">
        <v>34</v>
      </c>
      <c r="E14" s="69" t="s">
        <v>26</v>
      </c>
      <c r="F14" s="69" t="s">
        <v>16</v>
      </c>
      <c r="G14" s="69" t="s">
        <v>81</v>
      </c>
      <c r="H14" s="151">
        <f>'прил 3_ 2025,2026,2027'!G28</f>
        <v>1</v>
      </c>
      <c r="I14" s="151">
        <f>'прилож 4_ 2025,2026, 2027'!G43</f>
        <v>0.5</v>
      </c>
      <c r="J14" s="152">
        <f>'прилож 4_ 2025,2026, 2027'!H43</f>
        <v>0.5</v>
      </c>
    </row>
    <row r="15" spans="1:10" ht="121.5" customHeight="1">
      <c r="A15" s="53"/>
      <c r="B15" s="164" t="s">
        <v>38</v>
      </c>
      <c r="C15" s="69" t="s">
        <v>39</v>
      </c>
      <c r="D15" s="69" t="s">
        <v>34</v>
      </c>
      <c r="E15" s="69" t="s">
        <v>26</v>
      </c>
      <c r="F15" s="69" t="s">
        <v>16</v>
      </c>
      <c r="G15" s="69" t="s">
        <v>81</v>
      </c>
      <c r="H15" s="151">
        <f>'прил 3_ 2025,2026,2027'!G29</f>
        <v>0</v>
      </c>
      <c r="I15" s="151">
        <f>'прилож 4_ 2025,2026, 2027'!G44</f>
        <v>0</v>
      </c>
      <c r="J15" s="152">
        <f>'прилож 4_ 2025,2026, 2027'!H44</f>
        <v>0</v>
      </c>
    </row>
    <row r="16" spans="1:10" ht="38.25" hidden="1" customHeight="1">
      <c r="A16" s="53"/>
      <c r="B16" s="162" t="s">
        <v>38</v>
      </c>
      <c r="C16" s="69" t="s">
        <v>39</v>
      </c>
      <c r="D16" s="69" t="s">
        <v>34</v>
      </c>
      <c r="E16" s="69" t="s">
        <v>26</v>
      </c>
      <c r="F16" s="69" t="s">
        <v>18</v>
      </c>
      <c r="G16" s="69" t="s">
        <v>81</v>
      </c>
      <c r="H16" s="151">
        <f>'прил 3_ 2025,2026,2027'!G30</f>
        <v>0</v>
      </c>
      <c r="I16" s="151">
        <f>'прилож 4_ 2025,2026, 2027'!G45</f>
        <v>0</v>
      </c>
      <c r="J16" s="152">
        <f>'прилож 4_ 2025,2026, 2027'!H45</f>
        <v>0</v>
      </c>
    </row>
    <row r="17" spans="1:10" ht="144" hidden="1">
      <c r="A17" s="53"/>
      <c r="B17" s="164" t="s">
        <v>31</v>
      </c>
      <c r="C17" s="70" t="s">
        <v>32</v>
      </c>
      <c r="D17" s="69" t="s">
        <v>13</v>
      </c>
      <c r="E17" s="69" t="s">
        <v>29</v>
      </c>
      <c r="F17" s="69" t="s">
        <v>16</v>
      </c>
      <c r="G17" s="69" t="s">
        <v>81</v>
      </c>
      <c r="H17" s="151">
        <f>'прил 3_ 2025,2026,2027'!G24</f>
        <v>0</v>
      </c>
      <c r="I17" s="151">
        <f>'прилож 4_ 2025,2026, 2027'!G34</f>
        <v>0</v>
      </c>
      <c r="J17" s="152">
        <f>'прилож 4_ 2025,2026, 2027'!H34</f>
        <v>0</v>
      </c>
    </row>
    <row r="18" spans="1:10" ht="97.5" hidden="1" customHeight="1">
      <c r="A18" s="53"/>
      <c r="B18" s="164" t="s">
        <v>97</v>
      </c>
      <c r="C18" s="70" t="s">
        <v>88</v>
      </c>
      <c r="D18" s="69" t="s">
        <v>13</v>
      </c>
      <c r="E18" s="69" t="s">
        <v>87</v>
      </c>
      <c r="F18" s="69" t="s">
        <v>16</v>
      </c>
      <c r="G18" s="69" t="s">
        <v>81</v>
      </c>
      <c r="H18" s="151">
        <f>'прил 3_ 2025,2026,2027'!G25</f>
        <v>0</v>
      </c>
      <c r="I18" s="151">
        <f>'прил 3_ 2025,2026,2027'!H25</f>
        <v>0</v>
      </c>
      <c r="J18" s="152">
        <f>'прил 3_ 2025,2026,2027'!I25</f>
        <v>0</v>
      </c>
    </row>
    <row r="19" spans="1:10" ht="46.5" hidden="1" customHeight="1">
      <c r="A19" s="53"/>
      <c r="B19" s="162" t="s">
        <v>40</v>
      </c>
      <c r="C19" s="70" t="s">
        <v>41</v>
      </c>
      <c r="D19" s="69" t="s">
        <v>34</v>
      </c>
      <c r="E19" s="69" t="s">
        <v>26</v>
      </c>
      <c r="F19" s="69" t="s">
        <v>16</v>
      </c>
      <c r="G19" s="69" t="s">
        <v>81</v>
      </c>
      <c r="H19" s="151">
        <f>'прил 3_ 2025,2026,2027'!G31</f>
        <v>0</v>
      </c>
      <c r="I19" s="151">
        <f>'прилож 4_ 2025,2026, 2027'!G46</f>
        <v>0</v>
      </c>
      <c r="J19" s="152">
        <f>'прилож 4_ 2025,2026, 2027'!H46</f>
        <v>0</v>
      </c>
    </row>
    <row r="20" spans="1:10" ht="134.25" customHeight="1">
      <c r="A20" s="53"/>
      <c r="B20" s="164" t="s">
        <v>95</v>
      </c>
      <c r="C20" s="70" t="s">
        <v>96</v>
      </c>
      <c r="D20" s="69" t="s">
        <v>34</v>
      </c>
      <c r="E20" s="69" t="s">
        <v>26</v>
      </c>
      <c r="F20" s="69" t="s">
        <v>16</v>
      </c>
      <c r="G20" s="69" t="s">
        <v>81</v>
      </c>
      <c r="H20" s="151">
        <f>'прил 3_ 2025,2026,2027'!G33</f>
        <v>1</v>
      </c>
      <c r="I20" s="151">
        <f>'прил 3_ 2025,2026,2027'!H33</f>
        <v>0.5</v>
      </c>
      <c r="J20" s="152">
        <f>'прил 3_ 2025,2026,2027'!I33</f>
        <v>0.5</v>
      </c>
    </row>
    <row r="21" spans="1:10" ht="123" customHeight="1">
      <c r="A21" s="53"/>
      <c r="B21" s="162" t="s">
        <v>42</v>
      </c>
      <c r="C21" s="70" t="s">
        <v>43</v>
      </c>
      <c r="D21" s="69" t="s">
        <v>34</v>
      </c>
      <c r="E21" s="69" t="s">
        <v>26</v>
      </c>
      <c r="F21" s="69" t="s">
        <v>16</v>
      </c>
      <c r="G21" s="69" t="s">
        <v>81</v>
      </c>
      <c r="H21" s="151">
        <f>'прил 3_ 2025,2026,2027'!G32</f>
        <v>215</v>
      </c>
      <c r="I21" s="151">
        <f>'прил 3_ 2025,2026,2027'!H32</f>
        <v>0.5</v>
      </c>
      <c r="J21" s="152">
        <f>'прил 3_ 2025,2026,2027'!I32</f>
        <v>0.5</v>
      </c>
    </row>
    <row r="22" spans="1:10" ht="146.25" customHeight="1">
      <c r="A22" s="53"/>
      <c r="B22" s="164" t="s">
        <v>97</v>
      </c>
      <c r="C22" s="70" t="s">
        <v>121</v>
      </c>
      <c r="D22" s="69" t="s">
        <v>34</v>
      </c>
      <c r="E22" s="69" t="s">
        <v>26</v>
      </c>
      <c r="F22" s="69" t="s">
        <v>16</v>
      </c>
      <c r="G22" s="69" t="s">
        <v>81</v>
      </c>
      <c r="H22" s="151">
        <f>'прил 3_ 2025,2026,2027'!G26</f>
        <v>132</v>
      </c>
      <c r="I22" s="151">
        <f>'прил 3_ 2025,2026,2027'!H26</f>
        <v>0.5</v>
      </c>
      <c r="J22" s="151">
        <f>'прил 3_ 2025,2026,2027'!I26</f>
        <v>0.5</v>
      </c>
    </row>
    <row r="23" spans="1:10" ht="143.25" customHeight="1">
      <c r="A23" s="53"/>
      <c r="B23" s="162" t="s">
        <v>108</v>
      </c>
      <c r="C23" s="70" t="s">
        <v>107</v>
      </c>
      <c r="D23" s="69" t="s">
        <v>34</v>
      </c>
      <c r="E23" s="69" t="s">
        <v>26</v>
      </c>
      <c r="F23" s="69" t="s">
        <v>16</v>
      </c>
      <c r="G23" s="69" t="s">
        <v>81</v>
      </c>
      <c r="H23" s="151">
        <f>'прил 3_ 2025,2026,2027'!G34</f>
        <v>0</v>
      </c>
      <c r="I23" s="151">
        <f>'прил 3_ 2025,2026,2027'!H34</f>
        <v>0</v>
      </c>
      <c r="J23" s="152">
        <f>'прил 3_ 2025,2026,2027'!I34</f>
        <v>0</v>
      </c>
    </row>
    <row r="24" spans="1:10" ht="46.5" customHeight="1">
      <c r="A24" s="53">
        <v>2</v>
      </c>
      <c r="B24" s="77" t="s">
        <v>82</v>
      </c>
      <c r="C24" s="79" t="s">
        <v>83</v>
      </c>
      <c r="D24" s="69"/>
      <c r="E24" s="69"/>
      <c r="F24" s="69"/>
      <c r="G24" s="69"/>
      <c r="H24" s="153">
        <f>SUM(H25:H29)</f>
        <v>2459.5</v>
      </c>
      <c r="I24" s="153">
        <f>SUM(I25:I29)</f>
        <v>721.5</v>
      </c>
      <c r="J24" s="154">
        <f>SUM(J25:J29)</f>
        <v>675.4</v>
      </c>
    </row>
    <row r="25" spans="1:10" ht="38.25" hidden="1" customHeight="1">
      <c r="A25" s="53"/>
      <c r="B25" s="72" t="s">
        <v>51</v>
      </c>
      <c r="C25" s="69" t="s">
        <v>53</v>
      </c>
      <c r="D25" s="69" t="s">
        <v>52</v>
      </c>
      <c r="E25" s="69" t="s">
        <v>8</v>
      </c>
      <c r="F25" s="69" t="s">
        <v>11</v>
      </c>
      <c r="G25" s="69" t="s">
        <v>84</v>
      </c>
      <c r="H25" s="148">
        <f>'прил 3_ 2025,2026,2027'!G41</f>
        <v>0</v>
      </c>
      <c r="I25" s="148">
        <v>0</v>
      </c>
      <c r="J25" s="149">
        <v>0</v>
      </c>
    </row>
    <row r="26" spans="1:10" ht="39.75" hidden="1" customHeight="1">
      <c r="A26" s="53"/>
      <c r="B26" s="72" t="s">
        <v>54</v>
      </c>
      <c r="C26" s="69" t="s">
        <v>53</v>
      </c>
      <c r="D26" s="69" t="s">
        <v>52</v>
      </c>
      <c r="E26" s="69" t="s">
        <v>8</v>
      </c>
      <c r="F26" s="69" t="s">
        <v>16</v>
      </c>
      <c r="G26" s="69" t="s">
        <v>84</v>
      </c>
      <c r="H26" s="148">
        <f>'прил 3_ 2025,2026,2027'!G42</f>
        <v>0</v>
      </c>
      <c r="I26" s="148">
        <f>'прилож 4_ 2025,2026, 2027'!G55</f>
        <v>0</v>
      </c>
      <c r="J26" s="149">
        <f>'прилож 4_ 2025,2026, 2027'!H55</f>
        <v>0</v>
      </c>
    </row>
    <row r="27" spans="1:10" ht="47.25" hidden="1" customHeight="1">
      <c r="A27" s="53"/>
      <c r="B27" s="72" t="s">
        <v>120</v>
      </c>
      <c r="C27" s="69" t="s">
        <v>116</v>
      </c>
      <c r="D27" s="69" t="s">
        <v>52</v>
      </c>
      <c r="E27" s="69" t="s">
        <v>8</v>
      </c>
      <c r="F27" s="69" t="s">
        <v>16</v>
      </c>
      <c r="G27" s="69" t="s">
        <v>84</v>
      </c>
      <c r="H27" s="148">
        <f>'прил 3_ 2025,2026,2027'!G43</f>
        <v>0</v>
      </c>
      <c r="I27" s="148">
        <f>'прил 3_ 2025,2026,2027'!H43</f>
        <v>0</v>
      </c>
      <c r="J27" s="149">
        <f>'прил 3_ 2025,2026,2027'!I43</f>
        <v>0</v>
      </c>
    </row>
    <row r="28" spans="1:10" ht="71.25" hidden="1" customHeight="1">
      <c r="A28" s="53"/>
      <c r="B28" s="72" t="s">
        <v>118</v>
      </c>
      <c r="C28" s="69" t="s">
        <v>117</v>
      </c>
      <c r="D28" s="69" t="s">
        <v>52</v>
      </c>
      <c r="E28" s="69" t="s">
        <v>8</v>
      </c>
      <c r="F28" s="69" t="s">
        <v>16</v>
      </c>
      <c r="G28" s="69" t="s">
        <v>84</v>
      </c>
      <c r="H28" s="148">
        <f>'прил 3_ 2025,2026,2027'!G44</f>
        <v>0</v>
      </c>
      <c r="I28" s="148">
        <f>'прил 3_ 2025,2026,2027'!H44</f>
        <v>0</v>
      </c>
      <c r="J28" s="149">
        <f>'прил 3_ 2025,2026,2027'!I44</f>
        <v>0</v>
      </c>
    </row>
    <row r="29" spans="1:10" ht="141" customHeight="1">
      <c r="A29" s="53"/>
      <c r="B29" s="163" t="s">
        <v>139</v>
      </c>
      <c r="C29" s="69" t="s">
        <v>53</v>
      </c>
      <c r="D29" s="69" t="s">
        <v>52</v>
      </c>
      <c r="E29" s="69" t="s">
        <v>8</v>
      </c>
      <c r="F29" s="69" t="s">
        <v>23</v>
      </c>
      <c r="G29" s="69" t="s">
        <v>81</v>
      </c>
      <c r="H29" s="148">
        <f>'прил 3_ 2025,2026,2027'!G36</f>
        <v>2459.5</v>
      </c>
      <c r="I29" s="148">
        <f>'прил 3_ 2025,2026,2027'!H36</f>
        <v>721.5</v>
      </c>
      <c r="J29" s="149">
        <f>'прил 3_ 2025,2026,2027'!I36</f>
        <v>675.4</v>
      </c>
    </row>
    <row r="30" spans="1:10" ht="47.25">
      <c r="A30" s="53">
        <v>3</v>
      </c>
      <c r="B30" s="68" t="s">
        <v>85</v>
      </c>
      <c r="C30" s="79" t="s">
        <v>86</v>
      </c>
      <c r="D30" s="69"/>
      <c r="E30" s="69"/>
      <c r="F30" s="69"/>
      <c r="G30" s="69"/>
      <c r="H30" s="153">
        <f>SUM(H31:H44)+H45</f>
        <v>5905.4</v>
      </c>
      <c r="I30" s="153">
        <f>SUM(I31:I45)</f>
        <v>1972.1000000000001</v>
      </c>
      <c r="J30" s="154">
        <f>SUM(J31:J45)</f>
        <v>2026.5999999999997</v>
      </c>
    </row>
    <row r="31" spans="1:10" ht="183.75" customHeight="1">
      <c r="A31" s="53"/>
      <c r="B31" s="162" t="s">
        <v>7</v>
      </c>
      <c r="C31" s="70" t="s">
        <v>10</v>
      </c>
      <c r="D31" s="69" t="s">
        <v>8</v>
      </c>
      <c r="E31" s="69" t="s">
        <v>9</v>
      </c>
      <c r="F31" s="69" t="s">
        <v>11</v>
      </c>
      <c r="G31" s="69" t="s">
        <v>81</v>
      </c>
      <c r="H31" s="151">
        <f>'прил 3_ 2025,2026,2027'!G11</f>
        <v>1019.5</v>
      </c>
      <c r="I31" s="151">
        <f>'прил 3_ 2025,2026,2027'!H11</f>
        <v>532.6</v>
      </c>
      <c r="J31" s="151">
        <f>'прил 3_ 2025,2026,2027'!I11</f>
        <v>553.79999999999995</v>
      </c>
    </row>
    <row r="32" spans="1:10" ht="182.25" customHeight="1">
      <c r="A32" s="53"/>
      <c r="B32" s="165" t="s">
        <v>12</v>
      </c>
      <c r="C32" s="70" t="s">
        <v>14</v>
      </c>
      <c r="D32" s="69" t="s">
        <v>8</v>
      </c>
      <c r="E32" s="69" t="s">
        <v>13</v>
      </c>
      <c r="F32" s="69" t="s">
        <v>11</v>
      </c>
      <c r="G32" s="69" t="s">
        <v>81</v>
      </c>
      <c r="H32" s="151">
        <f>'прил 3_ 2025,2026,2027'!G12</f>
        <v>989</v>
      </c>
      <c r="I32" s="151">
        <f>'прилож 4_ 2025,2026, 2027'!G15</f>
        <v>516.9</v>
      </c>
      <c r="J32" s="152">
        <f>'прилож 4_ 2025,2026, 2027'!H15</f>
        <v>537.29999999999995</v>
      </c>
    </row>
    <row r="33" spans="1:10" ht="156" customHeight="1">
      <c r="A33" s="53"/>
      <c r="B33" s="165" t="s">
        <v>15</v>
      </c>
      <c r="C33" s="70" t="s">
        <v>14</v>
      </c>
      <c r="D33" s="69" t="s">
        <v>8</v>
      </c>
      <c r="E33" s="69" t="s">
        <v>13</v>
      </c>
      <c r="F33" s="69" t="s">
        <v>16</v>
      </c>
      <c r="G33" s="69" t="s">
        <v>81</v>
      </c>
      <c r="H33" s="151">
        <f>'прилож 4_ 2025,2026, 2027'!F16</f>
        <v>990.7</v>
      </c>
      <c r="I33" s="151">
        <f>'прилож 4_ 2025,2026, 2027'!G16</f>
        <v>209.9</v>
      </c>
      <c r="J33" s="152">
        <f>'прилож 4_ 2025,2026, 2027'!H16</f>
        <v>266.60000000000002</v>
      </c>
    </row>
    <row r="34" spans="1:10" ht="122.25" customHeight="1">
      <c r="A34" s="53"/>
      <c r="B34" s="164" t="s">
        <v>17</v>
      </c>
      <c r="C34" s="70" t="s">
        <v>14</v>
      </c>
      <c r="D34" s="69" t="s">
        <v>8</v>
      </c>
      <c r="E34" s="69" t="s">
        <v>13</v>
      </c>
      <c r="F34" s="69" t="s">
        <v>18</v>
      </c>
      <c r="G34" s="69" t="s">
        <v>81</v>
      </c>
      <c r="H34" s="151">
        <f>'прил 3_ 2025,2026,2027'!G14</f>
        <v>15</v>
      </c>
      <c r="I34" s="151">
        <f>'прилож 4_ 2025,2026, 2027'!G17</f>
        <v>15</v>
      </c>
      <c r="J34" s="152">
        <f>'прилож 4_ 2025,2026, 2027'!H17</f>
        <v>15</v>
      </c>
    </row>
    <row r="35" spans="1:10" ht="57" customHeight="1">
      <c r="A35" s="53"/>
      <c r="B35" s="165" t="s">
        <v>111</v>
      </c>
      <c r="C35" s="75" t="s">
        <v>113</v>
      </c>
      <c r="D35" s="74" t="s">
        <v>8</v>
      </c>
      <c r="E35" s="74" t="s">
        <v>110</v>
      </c>
      <c r="F35" s="74" t="s">
        <v>18</v>
      </c>
      <c r="G35" s="69" t="s">
        <v>81</v>
      </c>
      <c r="H35" s="151">
        <f>'прил 3_ 2025,2026,2027'!G15</f>
        <v>50</v>
      </c>
      <c r="I35" s="151">
        <f>'прил 3_ 2025,2026,2027'!H15</f>
        <v>0</v>
      </c>
      <c r="J35" s="152">
        <f>'прил 3_ 2025,2026,2027'!I15</f>
        <v>0</v>
      </c>
    </row>
    <row r="36" spans="1:10" ht="82.5" customHeight="1">
      <c r="A36" s="53"/>
      <c r="B36" s="165" t="s">
        <v>112</v>
      </c>
      <c r="C36" s="75" t="s">
        <v>114</v>
      </c>
      <c r="D36" s="74" t="s">
        <v>8</v>
      </c>
      <c r="E36" s="74" t="s">
        <v>110</v>
      </c>
      <c r="F36" s="74" t="s">
        <v>18</v>
      </c>
      <c r="G36" s="69" t="s">
        <v>81</v>
      </c>
      <c r="H36" s="151">
        <f>'прил 3_ 2025,2026,2027'!G16</f>
        <v>55.4</v>
      </c>
      <c r="I36" s="151">
        <f>'прил 3_ 2025,2026,2027'!H16</f>
        <v>0</v>
      </c>
      <c r="J36" s="152">
        <f>'прил 3_ 2025,2026,2027'!I16</f>
        <v>0</v>
      </c>
    </row>
    <row r="37" spans="1:10" ht="157.5" customHeight="1">
      <c r="A37" s="53"/>
      <c r="B37" s="165" t="s">
        <v>19</v>
      </c>
      <c r="C37" s="75" t="s">
        <v>21</v>
      </c>
      <c r="D37" s="74" t="s">
        <v>8</v>
      </c>
      <c r="E37" s="74" t="s">
        <v>20</v>
      </c>
      <c r="F37" s="74" t="s">
        <v>16</v>
      </c>
      <c r="G37" s="69" t="s">
        <v>81</v>
      </c>
      <c r="H37" s="151">
        <f>'прил 3_ 2025,2026,2027'!G17</f>
        <v>1438.2</v>
      </c>
      <c r="I37" s="151">
        <f>'прилож 4_ 2025,2026, 2027'!G22</f>
        <v>8</v>
      </c>
      <c r="J37" s="152">
        <f>'прилож 4_ 2025,2026, 2027'!H22</f>
        <v>8</v>
      </c>
    </row>
    <row r="38" spans="1:10" ht="148.5" customHeight="1">
      <c r="A38" s="53"/>
      <c r="B38" s="164" t="s">
        <v>22</v>
      </c>
      <c r="C38" s="70" t="s">
        <v>21</v>
      </c>
      <c r="D38" s="69" t="s">
        <v>8</v>
      </c>
      <c r="E38" s="69" t="s">
        <v>20</v>
      </c>
      <c r="F38" s="69" t="s">
        <v>23</v>
      </c>
      <c r="G38" s="85" t="s">
        <v>81</v>
      </c>
      <c r="H38" s="151">
        <f>'прил 3_ 2025,2026,2027'!G18</f>
        <v>958.4</v>
      </c>
      <c r="I38" s="151">
        <f>'прилож 4_ 2025,2026, 2027'!G23</f>
        <v>443.1</v>
      </c>
      <c r="J38" s="152">
        <f>'прилож 4_ 2025,2026, 2027'!H23</f>
        <v>393.1</v>
      </c>
    </row>
    <row r="39" spans="1:10" ht="141.75" customHeight="1">
      <c r="A39" s="55"/>
      <c r="B39" s="164" t="s">
        <v>24</v>
      </c>
      <c r="C39" s="70" t="s">
        <v>21</v>
      </c>
      <c r="D39" s="69" t="s">
        <v>8</v>
      </c>
      <c r="E39" s="69" t="s">
        <v>20</v>
      </c>
      <c r="F39" s="69" t="s">
        <v>18</v>
      </c>
      <c r="G39" s="86">
        <v>914</v>
      </c>
      <c r="H39" s="151">
        <f>'прил 3_ 2025,2026,2027'!G19</f>
        <v>1.2</v>
      </c>
      <c r="I39" s="151">
        <f>'прилож 4_ 2025,2026, 2027'!G24</f>
        <v>1.2</v>
      </c>
      <c r="J39" s="152">
        <f>'прилож 4_ 2025,2026, 2027'!H24</f>
        <v>1.2</v>
      </c>
    </row>
    <row r="40" spans="1:10" ht="216.75" customHeight="1">
      <c r="A40" s="53"/>
      <c r="B40" s="165" t="s">
        <v>25</v>
      </c>
      <c r="C40" s="70" t="s">
        <v>27</v>
      </c>
      <c r="D40" s="69" t="s">
        <v>9</v>
      </c>
      <c r="E40" s="69" t="s">
        <v>26</v>
      </c>
      <c r="F40" s="69" t="s">
        <v>11</v>
      </c>
      <c r="G40" s="87" t="s">
        <v>81</v>
      </c>
      <c r="H40" s="155">
        <f>'прил 3_ 2025,2026,2027'!G21</f>
        <v>144</v>
      </c>
      <c r="I40" s="155">
        <f>'прилож 4_ 2025,2026, 2027'!G27</f>
        <v>144</v>
      </c>
      <c r="J40" s="156">
        <f>'прилож 4_ 2025,2026, 2027'!H27</f>
        <v>144</v>
      </c>
    </row>
    <row r="41" spans="1:10" ht="179.25" customHeight="1">
      <c r="A41" s="53"/>
      <c r="B41" s="165" t="s">
        <v>28</v>
      </c>
      <c r="C41" s="70" t="s">
        <v>27</v>
      </c>
      <c r="D41" s="69" t="s">
        <v>9</v>
      </c>
      <c r="E41" s="69" t="s">
        <v>26</v>
      </c>
      <c r="F41" s="69" t="s">
        <v>16</v>
      </c>
      <c r="G41" s="69" t="s">
        <v>81</v>
      </c>
      <c r="H41" s="155">
        <f>'прил 3_ 2025,2026,2027'!G22</f>
        <v>19</v>
      </c>
      <c r="I41" s="155">
        <f>'прилож 4_ 2025,2026, 2027'!G28</f>
        <v>33.9</v>
      </c>
      <c r="J41" s="156">
        <f>'прилож 4_ 2025,2026, 2027'!H28</f>
        <v>40.1</v>
      </c>
    </row>
    <row r="42" spans="1:10" ht="176.25" customHeight="1">
      <c r="A42" s="53"/>
      <c r="B42" s="162" t="s">
        <v>99</v>
      </c>
      <c r="C42" s="70" t="s">
        <v>30</v>
      </c>
      <c r="D42" s="69" t="s">
        <v>26</v>
      </c>
      <c r="E42" s="69" t="s">
        <v>98</v>
      </c>
      <c r="F42" s="69" t="s">
        <v>16</v>
      </c>
      <c r="G42" s="69" t="s">
        <v>81</v>
      </c>
      <c r="H42" s="151">
        <f>'прил 3_ 2025,2026,2027'!G23</f>
        <v>15</v>
      </c>
      <c r="I42" s="151">
        <f>'прил 3_ 2025,2026,2027'!H23</f>
        <v>2</v>
      </c>
      <c r="J42" s="152">
        <f>'прил 3_ 2025,2026,2027'!I23</f>
        <v>2</v>
      </c>
    </row>
    <row r="43" spans="1:10" ht="173.25" customHeight="1">
      <c r="A43" s="53"/>
      <c r="B43" s="162" t="s">
        <v>44</v>
      </c>
      <c r="C43" s="70" t="s">
        <v>46</v>
      </c>
      <c r="D43" s="69" t="s">
        <v>45</v>
      </c>
      <c r="E43" s="69" t="s">
        <v>8</v>
      </c>
      <c r="F43" s="69" t="s">
        <v>47</v>
      </c>
      <c r="G43" s="69" t="s">
        <v>81</v>
      </c>
      <c r="H43" s="151">
        <f>'прил 3_ 2025,2026,2027'!G37</f>
        <v>209.5</v>
      </c>
      <c r="I43" s="151">
        <f>'прилож 4_ 2025,2026, 2027'!G61</f>
        <v>65</v>
      </c>
      <c r="J43" s="152">
        <f>'прилож 4_ 2025,2026, 2027'!H61</f>
        <v>65</v>
      </c>
    </row>
    <row r="44" spans="1:10" ht="323.25" hidden="1" customHeight="1">
      <c r="A44" s="54"/>
      <c r="B44" s="164" t="s">
        <v>48</v>
      </c>
      <c r="C44" s="70" t="s">
        <v>49</v>
      </c>
      <c r="D44" s="69" t="s">
        <v>45</v>
      </c>
      <c r="E44" s="69" t="s">
        <v>26</v>
      </c>
      <c r="F44" s="69" t="s">
        <v>47</v>
      </c>
      <c r="G44" s="69" t="s">
        <v>81</v>
      </c>
      <c r="H44" s="151">
        <f>'прил 3_ 2025,2026,2027'!G38</f>
        <v>0</v>
      </c>
      <c r="I44" s="151">
        <f>'прил 3_ 2025,2026,2027'!H38</f>
        <v>0</v>
      </c>
      <c r="J44" s="152">
        <f>'прил 3_ 2025,2026,2027'!I38</f>
        <v>0</v>
      </c>
    </row>
    <row r="45" spans="1:10" ht="88.5" customHeight="1">
      <c r="A45" s="54"/>
      <c r="B45" s="164" t="s">
        <v>101</v>
      </c>
      <c r="C45" s="89" t="s">
        <v>106</v>
      </c>
      <c r="D45" s="69" t="s">
        <v>20</v>
      </c>
      <c r="E45" s="69" t="s">
        <v>8</v>
      </c>
      <c r="F45" s="69" t="s">
        <v>103</v>
      </c>
      <c r="G45" s="69" t="s">
        <v>81</v>
      </c>
      <c r="H45" s="151">
        <f>'прил 3_ 2025,2026,2027'!G39</f>
        <v>0.5</v>
      </c>
      <c r="I45" s="151">
        <f>'прилож 4_ 2025,2026, 2027'!G66</f>
        <v>0.5</v>
      </c>
      <c r="J45" s="152">
        <f>'прилож 4_ 2025,2026, 2027'!H66</f>
        <v>0.5</v>
      </c>
    </row>
    <row r="46" spans="1:10" ht="94.5">
      <c r="A46" s="56">
        <v>4</v>
      </c>
      <c r="B46" s="68" t="s">
        <v>91</v>
      </c>
      <c r="C46" s="79" t="s">
        <v>92</v>
      </c>
      <c r="D46" s="69"/>
      <c r="E46" s="69"/>
      <c r="F46" s="69"/>
      <c r="G46" s="69"/>
      <c r="H46" s="153">
        <f>H47</f>
        <v>1.5</v>
      </c>
      <c r="I46" s="153">
        <f>I47</f>
        <v>1.1000000000000001</v>
      </c>
      <c r="J46" s="154">
        <f>J47</f>
        <v>1.1000000000000001</v>
      </c>
    </row>
    <row r="47" spans="1:10" ht="147" customHeight="1">
      <c r="A47" s="54"/>
      <c r="B47" s="164" t="s">
        <v>93</v>
      </c>
      <c r="C47" s="70" t="s">
        <v>94</v>
      </c>
      <c r="D47" s="69" t="s">
        <v>34</v>
      </c>
      <c r="E47" s="69" t="s">
        <v>26</v>
      </c>
      <c r="F47" s="69" t="s">
        <v>16</v>
      </c>
      <c r="G47" s="69" t="s">
        <v>81</v>
      </c>
      <c r="H47" s="151">
        <f>'прил 3_ 2025,2026,2027'!G35</f>
        <v>1.5</v>
      </c>
      <c r="I47" s="151">
        <f>'прилож 4_ 2025,2026, 2027'!G51</f>
        <v>1.1000000000000001</v>
      </c>
      <c r="J47" s="152">
        <f>'прилож 4_ 2025,2026, 2027'!H51</f>
        <v>1.1000000000000001</v>
      </c>
    </row>
    <row r="48" spans="1:10">
      <c r="A48" s="47"/>
      <c r="B48" s="48"/>
      <c r="C48" s="48"/>
      <c r="D48" s="48"/>
      <c r="E48" s="48"/>
      <c r="F48" s="48"/>
      <c r="G48" s="48"/>
      <c r="I48" s="157"/>
      <c r="J48" s="157"/>
    </row>
    <row r="49" spans="1:10">
      <c r="A49" s="47"/>
      <c r="B49" s="48"/>
      <c r="C49" s="48"/>
      <c r="D49" s="48"/>
      <c r="E49" s="48"/>
      <c r="F49" s="48"/>
      <c r="G49" s="48"/>
      <c r="I49" s="157"/>
      <c r="J49" s="157"/>
    </row>
    <row r="50" spans="1:10" ht="16.5">
      <c r="A50" s="193" t="s">
        <v>56</v>
      </c>
      <c r="B50" s="193"/>
      <c r="C50" s="32"/>
      <c r="D50" s="32"/>
      <c r="E50" s="33"/>
      <c r="F50" s="32"/>
      <c r="G50" s="32"/>
      <c r="H50" s="158"/>
      <c r="I50" s="158"/>
      <c r="J50" s="158"/>
    </row>
    <row r="51" spans="1:10" ht="52.5" customHeight="1">
      <c r="A51" s="193" t="s">
        <v>138</v>
      </c>
      <c r="B51" s="193"/>
      <c r="C51" s="32"/>
      <c r="D51" s="182" t="s">
        <v>57</v>
      </c>
      <c r="E51" s="182"/>
      <c r="F51" s="182"/>
      <c r="G51" s="182"/>
      <c r="H51" s="182"/>
      <c r="I51" s="182"/>
      <c r="J51" s="182"/>
    </row>
  </sheetData>
  <mergeCells count="17">
    <mergeCell ref="E1:J1"/>
    <mergeCell ref="E2:J2"/>
    <mergeCell ref="E3:J3"/>
    <mergeCell ref="E4:J4"/>
    <mergeCell ref="A50:B50"/>
    <mergeCell ref="G7:G8"/>
    <mergeCell ref="A51:B51"/>
    <mergeCell ref="D51:J51"/>
    <mergeCell ref="A5:J5"/>
    <mergeCell ref="A7:A8"/>
    <mergeCell ref="B7:B8"/>
    <mergeCell ref="C7:C8"/>
    <mergeCell ref="D7:D8"/>
    <mergeCell ref="E7:E8"/>
    <mergeCell ref="F7:F8"/>
    <mergeCell ref="H7:J7"/>
    <mergeCell ref="I6:J6"/>
  </mergeCells>
  <phoneticPr fontId="0" type="noConversion"/>
  <pageMargins left="0.27559055118110237" right="0.27559055118110237" top="0.51181102362204722" bottom="0.47244094488188981" header="0.51181102362204722" footer="0.51181102362204722"/>
  <pageSetup paperSize="9" scale="95" orientation="portrait" horizontalDpi="200" verticalDpi="200" r:id="rId1"/>
  <headerFooter alignWithMargins="0"/>
</worksheet>
</file>

<file path=xl/worksheets/sheet4.xml><?xml version="1.0" encoding="utf-8"?>
<worksheet xmlns="http://schemas.openxmlformats.org/spreadsheetml/2006/main" xmlns:r="http://schemas.openxmlformats.org/officeDocument/2006/relationships">
  <dimension ref="A1:J151"/>
  <sheetViews>
    <sheetView zoomScale="80" zoomScaleNormal="80" workbookViewId="0">
      <selection activeCell="D2" sqref="D2:I2"/>
    </sheetView>
  </sheetViews>
  <sheetFormatPr defaultRowHeight="12.75"/>
  <cols>
    <col min="1" max="1" width="43.7109375" customWidth="1"/>
    <col min="2" max="2" width="6.85546875" customWidth="1"/>
    <col min="3" max="3" width="5.140625" customWidth="1"/>
    <col min="4" max="4" width="5.28515625" customWidth="1"/>
    <col min="5" max="5" width="13.5703125" customWidth="1"/>
    <col min="6" max="6" width="5" customWidth="1"/>
    <col min="7" max="7" width="14" style="3" customWidth="1"/>
    <col min="8" max="8" width="14.28515625" customWidth="1"/>
    <col min="9" max="9" width="14.7109375" customWidth="1"/>
  </cols>
  <sheetData>
    <row r="1" spans="1:10" ht="16.5">
      <c r="D1" s="180" t="s">
        <v>126</v>
      </c>
      <c r="E1" s="180"/>
      <c r="F1" s="180"/>
      <c r="G1" s="173"/>
      <c r="H1" s="82"/>
      <c r="I1" s="82"/>
    </row>
    <row r="2" spans="1:10" ht="88.5" customHeight="1">
      <c r="D2" s="181" t="s">
        <v>157</v>
      </c>
      <c r="E2" s="181"/>
      <c r="F2" s="181"/>
      <c r="G2" s="181"/>
      <c r="H2" s="181"/>
      <c r="I2" s="181"/>
    </row>
    <row r="3" spans="1:10" ht="16.5" customHeight="1">
      <c r="A3" s="111"/>
      <c r="B3" s="111"/>
      <c r="C3" s="112"/>
      <c r="D3" s="180" t="s">
        <v>126</v>
      </c>
      <c r="E3" s="180"/>
      <c r="F3" s="180"/>
      <c r="G3" s="126"/>
      <c r="H3" s="82"/>
      <c r="I3" s="82"/>
      <c r="J3" s="82"/>
    </row>
    <row r="4" spans="1:10" ht="90.75" customHeight="1">
      <c r="A4" s="111"/>
      <c r="B4" s="111"/>
      <c r="C4" s="112"/>
      <c r="D4" s="181" t="s">
        <v>153</v>
      </c>
      <c r="E4" s="181"/>
      <c r="F4" s="181"/>
      <c r="G4" s="181"/>
      <c r="H4" s="181"/>
      <c r="I4" s="181"/>
    </row>
    <row r="5" spans="1:10" ht="8.25" customHeight="1">
      <c r="A5" s="191"/>
      <c r="B5" s="191"/>
      <c r="C5" s="191"/>
      <c r="D5" s="191"/>
      <c r="E5" s="191"/>
      <c r="F5" s="191"/>
      <c r="G5" s="191"/>
      <c r="H5" s="191"/>
      <c r="I5" s="127"/>
    </row>
    <row r="6" spans="1:10" ht="72.75" customHeight="1">
      <c r="A6" s="206" t="s">
        <v>147</v>
      </c>
      <c r="B6" s="206"/>
      <c r="C6" s="206"/>
      <c r="D6" s="206"/>
      <c r="E6" s="206"/>
      <c r="F6" s="206"/>
      <c r="G6" s="206"/>
      <c r="H6" s="206"/>
      <c r="I6" s="206"/>
      <c r="J6" s="138"/>
    </row>
    <row r="7" spans="1:10" ht="15.75">
      <c r="A7" s="121"/>
      <c r="B7" s="130"/>
      <c r="C7" s="122"/>
      <c r="D7" s="122"/>
      <c r="E7" s="123"/>
      <c r="F7" s="122"/>
      <c r="G7" s="9"/>
      <c r="H7" s="124"/>
      <c r="I7" s="125" t="s">
        <v>58</v>
      </c>
    </row>
    <row r="8" spans="1:10">
      <c r="A8" s="187" t="s">
        <v>0</v>
      </c>
      <c r="B8" s="202" t="s">
        <v>1</v>
      </c>
      <c r="C8" s="189" t="s">
        <v>2</v>
      </c>
      <c r="D8" s="189" t="s">
        <v>3</v>
      </c>
      <c r="E8" s="187" t="s">
        <v>4</v>
      </c>
      <c r="F8" s="189" t="s">
        <v>5</v>
      </c>
      <c r="G8" s="188" t="s">
        <v>127</v>
      </c>
      <c r="H8" s="187" t="s">
        <v>148</v>
      </c>
      <c r="I8" s="187" t="s">
        <v>149</v>
      </c>
    </row>
    <row r="9" spans="1:10" ht="39" customHeight="1">
      <c r="A9" s="188"/>
      <c r="B9" s="203"/>
      <c r="C9" s="190"/>
      <c r="D9" s="190"/>
      <c r="E9" s="188"/>
      <c r="F9" s="190"/>
      <c r="G9" s="188"/>
      <c r="H9" s="188"/>
      <c r="I9" s="188"/>
    </row>
    <row r="10" spans="1:10" ht="53.25" customHeight="1">
      <c r="A10" s="128" t="s">
        <v>134</v>
      </c>
      <c r="B10" s="131">
        <v>914</v>
      </c>
      <c r="C10" s="129"/>
      <c r="D10" s="129"/>
      <c r="E10" s="128"/>
      <c r="F10" s="129"/>
      <c r="G10" s="142">
        <f>G11+G19</f>
        <v>3417.9</v>
      </c>
      <c r="H10" s="142">
        <f t="shared" ref="H10:I10" si="0">H11+H19</f>
        <v>1164.5999999999999</v>
      </c>
      <c r="I10" s="142">
        <f t="shared" si="0"/>
        <v>1068.5</v>
      </c>
    </row>
    <row r="11" spans="1:10" ht="15.75">
      <c r="A11" s="15" t="s">
        <v>59</v>
      </c>
      <c r="B11" s="15"/>
      <c r="C11" s="28" t="s">
        <v>8</v>
      </c>
      <c r="D11" s="16"/>
      <c r="E11" s="17"/>
      <c r="F11" s="16"/>
      <c r="G11" s="114">
        <f>G14</f>
        <v>958.4</v>
      </c>
      <c r="H11" s="114">
        <f t="shared" ref="H11:I11" si="1">H14</f>
        <v>443.1</v>
      </c>
      <c r="I11" s="114">
        <f t="shared" si="1"/>
        <v>393.1</v>
      </c>
    </row>
    <row r="12" spans="1:10" ht="0.75" hidden="1" customHeight="1">
      <c r="A12" s="40" t="s">
        <v>115</v>
      </c>
      <c r="B12" s="40"/>
      <c r="C12" s="28" t="s">
        <v>8</v>
      </c>
      <c r="D12" s="28" t="s">
        <v>110</v>
      </c>
      <c r="E12" s="17"/>
      <c r="F12" s="41"/>
      <c r="G12" s="113" t="e">
        <f>G13+#REF!</f>
        <v>#REF!</v>
      </c>
      <c r="H12" s="113" t="e">
        <f>H13+#REF!</f>
        <v>#REF!</v>
      </c>
      <c r="I12" s="113" t="e">
        <f>I13+#REF!</f>
        <v>#REF!</v>
      </c>
    </row>
    <row r="13" spans="1:10" ht="126" hidden="1">
      <c r="A13" s="21" t="s">
        <v>111</v>
      </c>
      <c r="B13" s="21"/>
      <c r="C13" s="24" t="s">
        <v>8</v>
      </c>
      <c r="D13" s="24" t="s">
        <v>110</v>
      </c>
      <c r="E13" s="25" t="s">
        <v>113</v>
      </c>
      <c r="F13" s="24" t="s">
        <v>18</v>
      </c>
      <c r="G13" s="115">
        <f>'прил 3_ 2025,2026,2027'!G15</f>
        <v>50</v>
      </c>
      <c r="H13" s="115">
        <v>0</v>
      </c>
      <c r="I13" s="115">
        <v>0</v>
      </c>
    </row>
    <row r="14" spans="1:10" ht="15.75">
      <c r="A14" s="40" t="s">
        <v>62</v>
      </c>
      <c r="B14" s="40"/>
      <c r="C14" s="140" t="s">
        <v>8</v>
      </c>
      <c r="D14" s="140" t="s">
        <v>20</v>
      </c>
      <c r="E14" s="17"/>
      <c r="F14" s="41"/>
      <c r="G14" s="113">
        <f>G15</f>
        <v>958.4</v>
      </c>
      <c r="H14" s="113">
        <f t="shared" ref="H14:I14" si="2">H15</f>
        <v>443.1</v>
      </c>
      <c r="I14" s="113">
        <f t="shared" si="2"/>
        <v>393.1</v>
      </c>
    </row>
    <row r="15" spans="1:10" ht="47.25">
      <c r="A15" s="26" t="s">
        <v>130</v>
      </c>
      <c r="B15" s="26"/>
      <c r="C15" s="16" t="s">
        <v>8</v>
      </c>
      <c r="D15" s="16" t="s">
        <v>20</v>
      </c>
      <c r="E15" s="17" t="s">
        <v>77</v>
      </c>
      <c r="F15" s="16"/>
      <c r="G15" s="115">
        <f>'прил 3_ 2025,2026,2027'!G18</f>
        <v>958.4</v>
      </c>
      <c r="H15" s="115">
        <f>'прил 3_ 2025,2026,2027'!H18</f>
        <v>443.1</v>
      </c>
      <c r="I15" s="115">
        <f>'прил 3_ 2025,2026,2027'!I18</f>
        <v>393.1</v>
      </c>
    </row>
    <row r="16" spans="1:10" ht="31.5">
      <c r="A16" s="26" t="s">
        <v>131</v>
      </c>
      <c r="B16" s="26"/>
      <c r="C16" s="16" t="s">
        <v>8</v>
      </c>
      <c r="D16" s="16" t="s">
        <v>20</v>
      </c>
      <c r="E16" s="17" t="s">
        <v>86</v>
      </c>
      <c r="F16" s="16"/>
      <c r="G16" s="115">
        <f>'прил 3_ 2025,2026,2027'!G18</f>
        <v>958.4</v>
      </c>
      <c r="H16" s="115">
        <f>'прил 3_ 2025,2026,2027'!H18</f>
        <v>443.1</v>
      </c>
      <c r="I16" s="115">
        <f>'прил 3_ 2025,2026,2027'!I18</f>
        <v>393.1</v>
      </c>
    </row>
    <row r="17" spans="1:9" ht="63">
      <c r="A17" s="26" t="s">
        <v>132</v>
      </c>
      <c r="B17" s="26"/>
      <c r="C17" s="16" t="s">
        <v>8</v>
      </c>
      <c r="D17" s="16" t="s">
        <v>20</v>
      </c>
      <c r="E17" s="17" t="s">
        <v>142</v>
      </c>
      <c r="F17" s="16"/>
      <c r="G17" s="115">
        <f>'прил 3_ 2025,2026,2027'!G18</f>
        <v>958.4</v>
      </c>
      <c r="H17" s="115">
        <f>'прил 3_ 2025,2026,2027'!H18</f>
        <v>443.1</v>
      </c>
      <c r="I17" s="115">
        <f>'прил 3_ 2025,2026,2027'!I18</f>
        <v>393.1</v>
      </c>
    </row>
    <row r="18" spans="1:9" ht="47.25">
      <c r="A18" s="26" t="s">
        <v>133</v>
      </c>
      <c r="B18" s="26"/>
      <c r="C18" s="16" t="s">
        <v>8</v>
      </c>
      <c r="D18" s="16" t="s">
        <v>20</v>
      </c>
      <c r="E18" s="17" t="s">
        <v>141</v>
      </c>
      <c r="F18" s="16"/>
      <c r="G18" s="115">
        <f>'прил 3_ 2025,2026,2027'!G18</f>
        <v>958.4</v>
      </c>
      <c r="H18" s="115">
        <f>'прил 3_ 2025,2026,2027'!H18</f>
        <v>443.1</v>
      </c>
      <c r="I18" s="115">
        <f>'прил 3_ 2025,2026,2027'!I18</f>
        <v>393.1</v>
      </c>
    </row>
    <row r="19" spans="1:9" ht="31.5">
      <c r="A19" s="27" t="s">
        <v>143</v>
      </c>
      <c r="B19" s="26"/>
      <c r="C19" s="28" t="s">
        <v>52</v>
      </c>
      <c r="D19" s="28"/>
      <c r="E19" s="29"/>
      <c r="F19" s="28"/>
      <c r="G19" s="113">
        <f>G20</f>
        <v>2459.5</v>
      </c>
      <c r="H19" s="113">
        <f t="shared" ref="H19:I19" si="3">H20</f>
        <v>721.5</v>
      </c>
      <c r="I19" s="113">
        <f t="shared" si="3"/>
        <v>675.4</v>
      </c>
    </row>
    <row r="20" spans="1:9" ht="47.25">
      <c r="A20" s="26" t="s">
        <v>130</v>
      </c>
      <c r="B20" s="26"/>
      <c r="C20" s="16" t="s">
        <v>52</v>
      </c>
      <c r="D20" s="16" t="s">
        <v>8</v>
      </c>
      <c r="E20" s="17"/>
      <c r="F20" s="16"/>
      <c r="G20" s="115">
        <f>G23</f>
        <v>2459.5</v>
      </c>
      <c r="H20" s="115">
        <f t="shared" ref="H20:I20" si="4">H23</f>
        <v>721.5</v>
      </c>
      <c r="I20" s="115">
        <f t="shared" si="4"/>
        <v>675.4</v>
      </c>
    </row>
    <row r="21" spans="1:9" ht="31.5">
      <c r="A21" s="132" t="s">
        <v>144</v>
      </c>
      <c r="B21" s="132"/>
      <c r="C21" s="133" t="s">
        <v>52</v>
      </c>
      <c r="D21" s="133" t="s">
        <v>8</v>
      </c>
      <c r="E21" s="134" t="s">
        <v>83</v>
      </c>
      <c r="F21" s="133"/>
      <c r="G21" s="115">
        <f>G23</f>
        <v>2459.5</v>
      </c>
      <c r="H21" s="115">
        <f t="shared" ref="H21:I21" si="5">H23</f>
        <v>721.5</v>
      </c>
      <c r="I21" s="115">
        <f t="shared" si="5"/>
        <v>675.4</v>
      </c>
    </row>
    <row r="22" spans="1:9" ht="47.25">
      <c r="A22" s="132" t="s">
        <v>145</v>
      </c>
      <c r="B22" s="132"/>
      <c r="C22" s="133" t="s">
        <v>52</v>
      </c>
      <c r="D22" s="133" t="s">
        <v>8</v>
      </c>
      <c r="E22" s="134" t="s">
        <v>53</v>
      </c>
      <c r="F22" s="133"/>
      <c r="G22" s="115">
        <f>G23</f>
        <v>2459.5</v>
      </c>
      <c r="H22" s="115">
        <f t="shared" ref="H22:I22" si="6">H23</f>
        <v>721.5</v>
      </c>
      <c r="I22" s="115">
        <f t="shared" si="6"/>
        <v>675.4</v>
      </c>
    </row>
    <row r="23" spans="1:9" ht="84" customHeight="1">
      <c r="A23" s="132" t="s">
        <v>146</v>
      </c>
      <c r="B23" s="132"/>
      <c r="C23" s="133" t="s">
        <v>52</v>
      </c>
      <c r="D23" s="133" t="s">
        <v>8</v>
      </c>
      <c r="E23" s="134" t="s">
        <v>53</v>
      </c>
      <c r="F23" s="133" t="s">
        <v>23</v>
      </c>
      <c r="G23" s="116">
        <f>'прил 3_ 2025,2026,2027'!G36</f>
        <v>2459.5</v>
      </c>
      <c r="H23" s="116">
        <f>'прил 3_ 2025,2026,2027'!H36</f>
        <v>721.5</v>
      </c>
      <c r="I23" s="116">
        <f>'прил 3_ 2025,2026,2027'!I36</f>
        <v>675.4</v>
      </c>
    </row>
    <row r="24" spans="1:9" ht="15.75">
      <c r="A24" s="136" t="s">
        <v>135</v>
      </c>
      <c r="B24" s="135"/>
      <c r="C24" s="135"/>
      <c r="D24" s="135"/>
      <c r="E24" s="135"/>
      <c r="F24" s="135"/>
      <c r="G24" s="141">
        <f>G11+G19</f>
        <v>3417.9</v>
      </c>
      <c r="H24" s="141">
        <f t="shared" ref="H24:I24" si="7">H11+H19</f>
        <v>1164.5999999999999</v>
      </c>
      <c r="I24" s="141">
        <f t="shared" si="7"/>
        <v>1068.5</v>
      </c>
    </row>
    <row r="25" spans="1:9" ht="16.5">
      <c r="G25" s="37"/>
    </row>
    <row r="26" spans="1:9" ht="47.25">
      <c r="A26" s="137" t="s">
        <v>136</v>
      </c>
      <c r="G26" s="204" t="s">
        <v>57</v>
      </c>
      <c r="H26" s="205"/>
    </row>
    <row r="27" spans="1:9">
      <c r="G27" s="38"/>
    </row>
    <row r="28" spans="1:9">
      <c r="G28" s="38"/>
    </row>
    <row r="29" spans="1:9">
      <c r="G29" s="38"/>
    </row>
    <row r="30" spans="1:9">
      <c r="G30" s="38"/>
    </row>
    <row r="31" spans="1:9">
      <c r="G31" s="38"/>
    </row>
    <row r="32" spans="1:9">
      <c r="G32" s="38"/>
    </row>
    <row r="33" spans="7:7">
      <c r="G33" s="38"/>
    </row>
    <row r="34" spans="7:7">
      <c r="G34" s="38"/>
    </row>
    <row r="35" spans="7:7">
      <c r="G35" s="38"/>
    </row>
    <row r="36" spans="7:7">
      <c r="G36" s="38"/>
    </row>
    <row r="37" spans="7:7">
      <c r="G37" s="38"/>
    </row>
    <row r="38" spans="7:7">
      <c r="G38" s="38"/>
    </row>
    <row r="39" spans="7:7">
      <c r="G39" s="39"/>
    </row>
    <row r="40" spans="7:7">
      <c r="G40" s="39"/>
    </row>
    <row r="41" spans="7:7">
      <c r="G41" s="39"/>
    </row>
    <row r="42" spans="7:7">
      <c r="G42" s="39"/>
    </row>
    <row r="43" spans="7:7">
      <c r="G43" s="39"/>
    </row>
    <row r="44" spans="7:7">
      <c r="G44" s="39"/>
    </row>
    <row r="45" spans="7:7">
      <c r="G45" s="39"/>
    </row>
    <row r="46" spans="7:7">
      <c r="G46" s="39"/>
    </row>
    <row r="47" spans="7:7">
      <c r="G47" s="39"/>
    </row>
    <row r="48" spans="7:7">
      <c r="G48" s="39"/>
    </row>
    <row r="49" spans="7:7">
      <c r="G49" s="39"/>
    </row>
    <row r="50" spans="7:7">
      <c r="G50" s="39"/>
    </row>
    <row r="51" spans="7:7">
      <c r="G51" s="39"/>
    </row>
    <row r="52" spans="7:7">
      <c r="G52" s="39"/>
    </row>
    <row r="53" spans="7:7">
      <c r="G53" s="39"/>
    </row>
    <row r="54" spans="7:7">
      <c r="G54" s="39"/>
    </row>
    <row r="55" spans="7:7">
      <c r="G55" s="39"/>
    </row>
    <row r="56" spans="7:7">
      <c r="G56" s="39"/>
    </row>
    <row r="57" spans="7:7">
      <c r="G57" s="39"/>
    </row>
    <row r="58" spans="7:7">
      <c r="G58" s="39"/>
    </row>
    <row r="59" spans="7:7">
      <c r="G59" s="39"/>
    </row>
    <row r="60" spans="7:7">
      <c r="G60" s="39"/>
    </row>
    <row r="61" spans="7:7">
      <c r="G61" s="39"/>
    </row>
    <row r="62" spans="7:7">
      <c r="G62" s="39"/>
    </row>
    <row r="63" spans="7:7">
      <c r="G63" s="39"/>
    </row>
    <row r="64" spans="7:7">
      <c r="G64" s="39"/>
    </row>
    <row r="65" spans="7:7">
      <c r="G65" s="39"/>
    </row>
    <row r="66" spans="7:7">
      <c r="G66" s="39"/>
    </row>
    <row r="67" spans="7:7">
      <c r="G67" s="39"/>
    </row>
    <row r="68" spans="7:7">
      <c r="G68" s="39"/>
    </row>
    <row r="69" spans="7:7">
      <c r="G69" s="39"/>
    </row>
    <row r="70" spans="7:7">
      <c r="G70" s="39"/>
    </row>
    <row r="71" spans="7:7">
      <c r="G71" s="39"/>
    </row>
    <row r="72" spans="7:7">
      <c r="G72" s="39"/>
    </row>
    <row r="73" spans="7:7">
      <c r="G73" s="39"/>
    </row>
    <row r="74" spans="7:7">
      <c r="G74" s="39"/>
    </row>
    <row r="75" spans="7:7">
      <c r="G75" s="39"/>
    </row>
    <row r="76" spans="7:7">
      <c r="G76" s="39"/>
    </row>
    <row r="77" spans="7:7">
      <c r="G77" s="39"/>
    </row>
    <row r="78" spans="7:7">
      <c r="G78" s="39"/>
    </row>
    <row r="79" spans="7:7">
      <c r="G79" s="39"/>
    </row>
    <row r="80" spans="7:7">
      <c r="G80" s="39"/>
    </row>
    <row r="81" spans="7:7">
      <c r="G81" s="39"/>
    </row>
    <row r="82" spans="7:7">
      <c r="G82" s="39"/>
    </row>
    <row r="83" spans="7:7">
      <c r="G83" s="39"/>
    </row>
    <row r="84" spans="7:7">
      <c r="G84" s="39"/>
    </row>
    <row r="85" spans="7:7">
      <c r="G85" s="39"/>
    </row>
    <row r="86" spans="7:7">
      <c r="G86" s="39"/>
    </row>
    <row r="87" spans="7:7">
      <c r="G87" s="39"/>
    </row>
    <row r="88" spans="7:7">
      <c r="G88" s="39"/>
    </row>
    <row r="89" spans="7:7">
      <c r="G89" s="39"/>
    </row>
    <row r="90" spans="7:7">
      <c r="G90" s="39"/>
    </row>
    <row r="91" spans="7:7">
      <c r="G91" s="39"/>
    </row>
    <row r="92" spans="7:7">
      <c r="G92" s="39"/>
    </row>
    <row r="93" spans="7:7">
      <c r="G93" s="39"/>
    </row>
    <row r="94" spans="7:7">
      <c r="G94" s="39"/>
    </row>
    <row r="95" spans="7:7">
      <c r="G95" s="39"/>
    </row>
    <row r="96" spans="7:7">
      <c r="G96" s="39"/>
    </row>
    <row r="97" spans="7:7">
      <c r="G97" s="39"/>
    </row>
    <row r="98" spans="7:7">
      <c r="G98" s="39"/>
    </row>
    <row r="99" spans="7:7">
      <c r="G99" s="39"/>
    </row>
    <row r="100" spans="7:7">
      <c r="G100" s="39"/>
    </row>
    <row r="101" spans="7:7">
      <c r="G101" s="39"/>
    </row>
    <row r="102" spans="7:7">
      <c r="G102" s="39"/>
    </row>
    <row r="103" spans="7:7">
      <c r="G103" s="39"/>
    </row>
    <row r="104" spans="7:7">
      <c r="G104" s="39"/>
    </row>
    <row r="105" spans="7:7">
      <c r="G105" s="39"/>
    </row>
    <row r="106" spans="7:7">
      <c r="G106" s="39"/>
    </row>
    <row r="107" spans="7:7">
      <c r="G107" s="39"/>
    </row>
    <row r="108" spans="7:7">
      <c r="G108" s="39"/>
    </row>
    <row r="109" spans="7:7">
      <c r="G109" s="39"/>
    </row>
    <row r="110" spans="7:7">
      <c r="G110" s="39"/>
    </row>
    <row r="111" spans="7:7">
      <c r="G111" s="39"/>
    </row>
    <row r="112" spans="7:7">
      <c r="G112" s="39"/>
    </row>
    <row r="113" spans="7:7">
      <c r="G113" s="39"/>
    </row>
    <row r="114" spans="7:7">
      <c r="G114" s="39"/>
    </row>
    <row r="115" spans="7:7">
      <c r="G115" s="39"/>
    </row>
    <row r="116" spans="7:7">
      <c r="G116" s="39"/>
    </row>
    <row r="117" spans="7:7">
      <c r="G117" s="39"/>
    </row>
    <row r="118" spans="7:7">
      <c r="G118" s="39"/>
    </row>
    <row r="119" spans="7:7">
      <c r="G119" s="39"/>
    </row>
    <row r="120" spans="7:7">
      <c r="G120" s="39"/>
    </row>
    <row r="121" spans="7:7">
      <c r="G121" s="39"/>
    </row>
    <row r="122" spans="7:7">
      <c r="G122" s="39"/>
    </row>
    <row r="123" spans="7:7">
      <c r="G123" s="39"/>
    </row>
    <row r="124" spans="7:7">
      <c r="G124" s="39"/>
    </row>
    <row r="125" spans="7:7">
      <c r="G125" s="39"/>
    </row>
    <row r="126" spans="7:7">
      <c r="G126" s="39"/>
    </row>
    <row r="127" spans="7:7">
      <c r="G127" s="39"/>
    </row>
    <row r="128" spans="7:7">
      <c r="G128" s="39"/>
    </row>
    <row r="129" spans="7:7">
      <c r="G129" s="39"/>
    </row>
    <row r="130" spans="7:7">
      <c r="G130" s="39"/>
    </row>
    <row r="131" spans="7:7">
      <c r="G131" s="39"/>
    </row>
    <row r="132" spans="7:7">
      <c r="G132" s="39"/>
    </row>
    <row r="133" spans="7:7">
      <c r="G133" s="39"/>
    </row>
    <row r="134" spans="7:7">
      <c r="G134" s="39"/>
    </row>
    <row r="135" spans="7:7">
      <c r="G135" s="39"/>
    </row>
    <row r="136" spans="7:7">
      <c r="G136" s="39"/>
    </row>
    <row r="137" spans="7:7">
      <c r="G137" s="39"/>
    </row>
    <row r="138" spans="7:7">
      <c r="G138" s="39"/>
    </row>
    <row r="139" spans="7:7">
      <c r="G139" s="39"/>
    </row>
    <row r="140" spans="7:7">
      <c r="G140" s="39"/>
    </row>
    <row r="141" spans="7:7">
      <c r="G141" s="39"/>
    </row>
    <row r="142" spans="7:7">
      <c r="G142" s="39"/>
    </row>
    <row r="143" spans="7:7">
      <c r="G143" s="39"/>
    </row>
    <row r="144" spans="7:7">
      <c r="G144" s="39"/>
    </row>
    <row r="145" spans="7:7">
      <c r="G145" s="39"/>
    </row>
    <row r="146" spans="7:7">
      <c r="G146" s="39"/>
    </row>
    <row r="147" spans="7:7">
      <c r="G147" s="39"/>
    </row>
    <row r="148" spans="7:7">
      <c r="G148" s="39"/>
    </row>
    <row r="149" spans="7:7">
      <c r="G149" s="39"/>
    </row>
    <row r="150" spans="7:7">
      <c r="G150" s="39"/>
    </row>
    <row r="151" spans="7:7">
      <c r="G151" s="39"/>
    </row>
  </sheetData>
  <mergeCells count="16">
    <mergeCell ref="G26:H26"/>
    <mergeCell ref="D3:F3"/>
    <mergeCell ref="D4:I4"/>
    <mergeCell ref="A5:H5"/>
    <mergeCell ref="A6:I6"/>
    <mergeCell ref="A8:A9"/>
    <mergeCell ref="C8:C9"/>
    <mergeCell ref="D8:D9"/>
    <mergeCell ref="E8:E9"/>
    <mergeCell ref="F8:F9"/>
    <mergeCell ref="G8:G9"/>
    <mergeCell ref="D1:F1"/>
    <mergeCell ref="D2:I2"/>
    <mergeCell ref="H8:H9"/>
    <mergeCell ref="I8:I9"/>
    <mergeCell ref="B8:B9"/>
  </mergeCells>
  <pageMargins left="0.47244094488188981" right="0.35433070866141736" top="0.51181102362204722" bottom="0.43307086614173229" header="0.51181102362204722" footer="0.51181102362204722"/>
  <pageSetup paperSize="9" scale="75" orientation="portrait" horizontalDpi="200" verticalDpi="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прил 3_ 2025,2026,2027</vt:lpstr>
      <vt:lpstr>прилож 4_ 2025,2026, 2027</vt:lpstr>
      <vt:lpstr>прил 5_ 2025,2026, 2027</vt:lpstr>
      <vt:lpstr>прилож 6_ 2025,2026, 2027</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Валерий</dc:creator>
  <cp:lastModifiedBy>user</cp:lastModifiedBy>
  <cp:lastPrinted>2024-12-21T07:01:02Z</cp:lastPrinted>
  <dcterms:created xsi:type="dcterms:W3CDTF">2016-05-12T07:36:07Z</dcterms:created>
  <dcterms:modified xsi:type="dcterms:W3CDTF">2025-01-21T08:19:19Z</dcterms:modified>
</cp:coreProperties>
</file>